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<sst xmlns="http://schemas.openxmlformats.org/spreadsheetml/2006/main" count="2243" uniqueCount="1722">
  <si>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</si>
  <si>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</si>
  <si>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</si>
  <si>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</si>
  <si>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</si>
  <si>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</si>
  <si>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</si>
  <si>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</si>
  <si>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</si>
  <si>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</si>
  <si>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</si>
  <si>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</si>
  <si>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</si>
  <si>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</si>
  <si>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</si>
  <si>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</si>
  <si>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</si>
  <si>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</si>
  <si>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</si>
  <si>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</si>
  <si>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</si>
  <si>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</si>
  <si>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</si>
  <si>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</si>
  <si>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</si>
  <si>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</si>
  <si>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</si>
  <si>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</si>
  <si>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</si>
  <si>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</si>
  <si>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</si>
  <si>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</si>
  <si>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</si>
  <si>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</si>
  <si>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</si>
  <si>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</si>
  <si>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</si>
  <si>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</si>
  <si>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</si>
  <si>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</si>
  <si>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</si>
  <si>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</si>
  <si>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</si>
  <si>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</si>
  <si>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</si>
  <si>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</si>
  <si>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</si>
  <si>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</si>
  <si>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</si>
  <si>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</si>
  <si>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</si>
  <si>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</si>
  <si>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</si>
  <si>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</si>
  <si>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</si>
  <si>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</si>
  <si>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</si>
  <si>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</si>
  <si>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</si>
  <si>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</si>
  <si>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</si>
  <si>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</si>
  <si>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</si>
  <si>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</si>
  <si>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</si>
  <si>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</si>
  <si>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</si>
  <si>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</si>
  <si>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</si>
  <si>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</si>
  <si>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</si>
  <si>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</si>
  <si>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</si>
  <si>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</si>
  <si>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</si>
  <si>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</si>
  <si>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</si>
  <si>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</si>
  <si>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</si>
  <si>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</si>
  <si>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</si>
  <si>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</si>
  <si>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</si>
  <si>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</si>
  <si>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</si>
  <si>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</si>
  <si>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</si>
  <si>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</si>
  <si>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</si>
  <si>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</si>
  <si>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</si>
  <si>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</si>
  <si>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</si>
  <si>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</si>
  <si>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</si>
  <si>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</si>
  <si>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</si>
  <si>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</si>
  <si>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</si>
  <si>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</si>
  <si>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</si>
  <si>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</si>
  <si>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</si>
  <si>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</si>
  <si>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</si>
  <si>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</si>
  <si>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</si>
  <si>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</si>
  <si>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</si>
  <si>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</si>
  <si>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</si>
  <si>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</si>
  <si>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</si>
  <si>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</si>
  <si>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</si>
  <si>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</si>
  <si>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</si>
  <si>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</si>
  <si>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</si>
  <si>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</si>
  <si>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</si>
  <si>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</si>
  <si>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</si>
  <si>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</si>
  <si>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</si>
  <si>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</si>
  <si>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</si>
  <si>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</si>
  <si>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</si>
  <si>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</si>
  <si>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</si>
  <si>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</si>
  <si>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</si>
  <si>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</si>
  <si>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</si>
  <si>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</si>
  <si>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</si>
  <si>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</si>
  <si>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</si>
  <si>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</si>
  <si>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</si>
  <si>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</si>
  <si>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</si>
  <si>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</si>
  <si>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</si>
  <si>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</si>
  <si>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</si>
  <si>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</si>
  <si>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</si>
  <si>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</si>
  <si>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</si>
  <si>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</si>
  <si>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</si>
  <si>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</si>
  <si>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</si>
  <si>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</si>
  <si>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</si>
  <si>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</si>
  <si>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</si>
  <si>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</si>
  <si>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</si>
  <si>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</si>
  <si>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</si>
  <si>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</si>
  <si>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</si>
  <si>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</si>
  <si>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</si>
  <si>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</si>
  <si>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</si>
  <si>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</si>
  <si>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</si>
  <si>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</si>
  <si>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</si>
  <si>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</si>
  <si>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</si>
  <si>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</si>
  <si>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</si>
  <si>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</si>
  <si>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</si>
  <si>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</si>
  <si>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</si>
  <si>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</si>
  <si>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</si>
  <si>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</si>
  <si>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</si>
  <si>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</si>
  <si>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</si>
  <si>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</si>
  <si>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</si>
  <si>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</si>
  <si>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</si>
  <si>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</si>
  <si>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</si>
  <si>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</si>
  <si>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</si>
  <si>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</si>
  <si>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</si>
  <si>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</si>
  <si>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</si>
  <si>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</si>
  <si>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</si>
  <si>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</si>
  <si>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</si>
  <si>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</si>
  <si>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</si>
  <si>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</si>
  <si>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</si>
  <si>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</si>
  <si>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</si>
  <si>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</si>
  <si>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</si>
  <si>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</si>
  <si>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</si>
  <si>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</si>
  <si>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</si>
  <si>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</si>
  <si>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</si>
  <si>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</si>
  <si>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</si>
  <si>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</si>
  <si>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</si>
  <si>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</si>
  <si>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</si>
  <si>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</si>
  <si>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</si>
  <si>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</si>
  <si>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</si>
  <si>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</si>
  <si>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</si>
  <si>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</si>
  <si>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</si>
  <si>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</si>
  <si>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</si>
  <si>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</si>
  <si>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</si>
  <si>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</si>
  <si>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</si>
  <si>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</si>
  <si>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</si>
  <si>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</si>
  <si>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</si>
  <si>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</si>
  <si>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</si>
  <si>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</si>
  <si>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</si>
  <si>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</si>
  <si>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</si>
  <si>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</si>
  <si>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</si>
  <si>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</si>
  <si>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</si>
  <si>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</si>
  <si>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</si>
  <si>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</si>
  <si>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</si>
  <si>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</si>
  <si>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</si>
  <si>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</si>
  <si>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</si>
  <si>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</si>
  <si>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</si>
  <si>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</si>
  <si>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</si>
  <si>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</si>
  <si>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</si>
  <si>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</si>
  <si>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</si>
  <si>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</si>
  <si>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</si>
  <si>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</si>
  <si>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</si>
  <si>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</si>
  <si>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</si>
  <si>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</si>
  <si>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</si>
  <si>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</si>
  <si>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</si>
  <si>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</si>
  <si>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</si>
  <si>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</si>
  <si>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</si>
  <si>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</si>
  <si>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</si>
  <si>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</si>
  <si>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</si>
  <si>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</si>
  <si>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</si>
  <si>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</si>
  <si>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</si>
  <si>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</si>
  <si>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</si>
  <si>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</si>
  <si>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</si>
  <si>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</si>
  <si>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</si>
  <si>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</si>
  <si>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</si>
  <si>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</si>
  <si>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</si>
  <si>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</si>
  <si>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</si>
  <si>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</si>
  <si>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</si>
  <si>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</si>
  <si>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</si>
  <si>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</si>
  <si>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</si>
  <si>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</si>
  <si>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</si>
  <si>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</si>
  <si>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</si>
  <si>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</si>
  <si>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</si>
  <si>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</si>
  <si>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</si>
  <si>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</si>
  <si>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</si>
  <si>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</si>
  <si>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</si>
  <si>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</si>
  <si>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</si>
  <si>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</si>
  <si>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</si>
  <si>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</si>
  <si>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</si>
  <si>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</si>
  <si>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</si>
  <si>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</si>
  <si>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</si>
  <si>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</si>
  <si>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</si>
  <si>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</si>
  <si>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</si>
  <si>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</si>
  <si>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</si>
  <si>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</si>
  <si>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</si>
  <si>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</si>
  <si>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</si>
  <si>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</si>
  <si>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</si>
  <si>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</si>
  <si>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</si>
  <si>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</si>
  <si>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</si>
  <si>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</si>
  <si>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</si>
  <si>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</si>
  <si>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</si>
  <si>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</si>
  <si>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</si>
  <si>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</si>
  <si>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</si>
  <si>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</si>
  <si>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</si>
  <si>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</si>
  <si>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</si>
  <si>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</si>
  <si>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</si>
  <si>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</si>
  <si>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</si>
  <si>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</si>
  <si>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</si>
  <si>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</si>
  <si>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</si>
  <si>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</si>
  <si>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</si>
  <si>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</si>
  <si>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</si>
  <si>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</si>
  <si>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</si>
  <si>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</si>
  <si>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</si>
  <si>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</si>
  <si>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</si>
  <si>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</si>
  <si>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</si>
  <si>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</si>
  <si>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</si>
  <si>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</si>
  <si>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</si>
  <si>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</si>
  <si>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</si>
  <si>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</si>
  <si>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</si>
  <si>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</si>
  <si>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</si>
  <si>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</si>
  <si>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</si>
  <si>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</si>
  <si>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</si>
  <si>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</si>
  <si>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</si>
  <si>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</si>
  <si>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</si>
  <si>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</si>
  <si>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</si>
  <si>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</si>
  <si>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</si>
  <si>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</si>
  <si>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</si>
  <si>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</si>
  <si>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</si>
  <si>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</si>
  <si>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</si>
  <si>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</si>
  <si>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</si>
  <si>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</si>
  <si>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</si>
  <si>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</si>
  <si>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</si>
  <si>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</si>
  <si>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</si>
  <si>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</si>
  <si>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</si>
  <si>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</si>
  <si>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</si>
  <si>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</si>
  <si>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</si>
  <si>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</si>
  <si>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</si>
  <si>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</si>
  <si>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</si>
  <si>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</si>
  <si>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</si>
  <si>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</si>
  <si>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</si>
  <si>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</si>
  <si>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</si>
  <si>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</si>
  <si>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</si>
  <si>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</si>
  <si>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</si>
  <si>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</si>
  <si>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</si>
  <si>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</si>
  <si>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</si>
  <si>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</si>
  <si>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</si>
  <si>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</si>
  <si>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</si>
  <si>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</si>
  <si>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</si>
  <si>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</si>
  <si>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</si>
  <si>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</si>
  <si>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</si>
  <si>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</si>
  <si>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</si>
  <si>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</si>
  <si>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</si>
  <si>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</si>
  <si>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</si>
  <si>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</si>
  <si>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</si>
  <si>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</si>
  <si>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</si>
  <si>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</si>
  <si>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</si>
  <si>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</si>
  <si>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</si>
  <si>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</si>
  <si>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</si>
  <si>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</si>
  <si>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</si>
  <si>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</si>
  <si>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</si>
  <si>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</si>
  <si>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</si>
  <si>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</si>
  <si>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</si>
  <si>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</si>
  <si>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</si>
  <si>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</si>
  <si>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</si>
  <si>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</si>
  <si>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</si>
  <si>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</si>
  <si>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</si>
  <si>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</si>
  <si>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</si>
  <si>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</si>
  <si>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</si>
  <si>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</si>
  <si>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</si>
  <si>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</si>
  <si>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</si>
  <si>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</si>
  <si>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</si>
  <si>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</si>
  <si>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</si>
  <si>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</si>
  <si>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</si>
  <si>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</si>
  <si>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</si>
  <si>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</si>
  <si>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</si>
  <si>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</si>
  <si>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</si>
  <si>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</si>
  <si>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</si>
  <si>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</si>
  <si>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</si>
  <si>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</si>
  <si>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</si>
  <si>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</si>
  <si>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</si>
  <si>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</si>
  <si>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</si>
  <si>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</si>
  <si>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</si>
  <si>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</si>
  <si>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</si>
  <si>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</si>
  <si>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</si>
  <si>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</si>
  <si>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</si>
  <si>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</si>
  <si>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</si>
  <si>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</si>
  <si>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</si>
  <si>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</si>
  <si>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</si>
  <si>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</si>
  <si>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</si>
  <si>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</si>
  <si>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</si>
  <si>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</si>
  <si>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</si>
  <si>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</si>
  <si>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</si>
  <si>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</si>
  <si>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</si>
  <si>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</si>
  <si>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</si>
  <si>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</si>
  <si>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</si>
  <si>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</si>
  <si>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</si>
  <si>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</si>
  <si>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</si>
  <si>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</si>
  <si>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</si>
  <si>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</si>
  <si>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</si>
  <si>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</si>
  <si>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</si>
  <si>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</si>
  <si>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</si>
  <si>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</si>
  <si>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</si>
  <si>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</si>
  <si>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</si>
  <si>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</si>
  <si>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</si>
  <si>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</si>
  <si>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</si>
  <si>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</si>
  <si>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</si>
  <si>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</si>
  <si>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</si>
  <si>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</si>
  <si>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</si>
  <si>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</si>
  <si>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</si>
  <si>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</si>
  <si>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</si>
  <si>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</si>
  <si>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</si>
  <si>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</si>
  <si>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</si>
  <si>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</si>
  <si>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</si>
  <si>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</si>
  <si>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</si>
  <si>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</si>
  <si>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</si>
  <si>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</si>
  <si>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</si>
  <si>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</si>
  <si>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</si>
  <si>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</si>
  <si>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</si>
  <si>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</si>
  <si>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</si>
  <si>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</si>
  <si>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</si>
  <si>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</si>
  <si>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</si>
  <si>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</si>
  <si>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</si>
  <si>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</si>
  <si>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</si>
  <si>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</si>
  <si>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</si>
  <si>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</si>
  <si>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</si>
  <si>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</si>
  <si>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</si>
  <si>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</si>
  <si>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</si>
  <si>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</si>
  <si>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</si>
  <si>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</si>
  <si>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</si>
  <si>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</si>
  <si>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</si>
  <si>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</si>
  <si>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</si>
  <si>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</si>
  <si>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</si>
  <si>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</si>
  <si>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</si>
  <si>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</si>
  <si>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</si>
  <si>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</si>
  <si>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</si>
  <si>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</si>
  <si>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</si>
  <si>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</si>
  <si>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</si>
  <si>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</si>
  <si>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</si>
  <si>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</si>
  <si>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</si>
  <si>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</si>
  <si>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</si>
  <si>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</si>
  <si>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</si>
  <si>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</si>
  <si>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</si>
  <si>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</si>
  <si>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</si>
  <si>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</si>
  <si>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</si>
  <si>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</si>
  <si>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</si>
  <si>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</si>
  <si>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</si>
  <si>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</si>
  <si>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</si>
  <si>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</si>
  <si>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</si>
  <si>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</si>
  <si>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</si>
  <si>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</si>
  <si>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</si>
  <si>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</si>
  <si>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</si>
  <si>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</si>
  <si>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</si>
  <si>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</si>
  <si>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</si>
  <si>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</si>
  <si>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</si>
  <si>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</si>
  <si>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</si>
  <si>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</si>
  <si>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</si>
  <si>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</si>
  <si>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</si>
  <si>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</si>
  <si>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</si>
  <si>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</si>
  <si>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</si>
  <si>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</si>
  <si>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</si>
  <si>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</si>
  <si>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</si>
  <si>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</si>
  <si>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</si>
  <si>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</si>
  <si>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</si>
  <si>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</si>
  <si>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</si>
  <si>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</si>
  <si>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</si>
  <si>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</si>
  <si>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</si>
  <si>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</si>
  <si>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</si>
  <si>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</si>
  <si>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</si>
  <si>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</si>
  <si>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</si>
  <si>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</si>
  <si>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</si>
  <si>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</si>
  <si>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</si>
  <si>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</si>
  <si>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</si>
  <si>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</si>
  <si>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</si>
  <si>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</si>
  <si>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</si>
  <si>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</si>
  <si>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</si>
  <si>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</si>
  <si>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</si>
  <si>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</si>
  <si>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</si>
  <si>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</si>
  <si>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</si>
  <si>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</si>
  <si>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</si>
  <si>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</si>
  <si>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</si>
  <si>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</si>
  <si>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</si>
  <si>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</si>
  <si>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</si>
  <si>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</si>
  <si>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</si>
  <si>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</si>
  <si>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</si>
  <si>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</si>
  <si>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</si>
  <si>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</si>
  <si>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</si>
  <si>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</si>
  <si>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</si>
  <si>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</si>
  <si>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</si>
  <si>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</si>
  <si>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</si>
  <si>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</si>
  <si>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</si>
  <si>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</si>
  <si>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</si>
  <si>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</si>
  <si>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</si>
  <si>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</si>
  <si>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</si>
  <si>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</si>
  <si>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</si>
  <si>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</si>
  <si>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</si>
  <si>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</si>
  <si>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</si>
  <si>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</si>
  <si>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</si>
  <si>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</si>
  <si>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</si>
  <si>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</si>
  <si>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</si>
  <si>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</si>
  <si>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</si>
  <si>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</si>
  <si>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</si>
  <si>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</si>
  <si>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</si>
  <si>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</si>
  <si>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</si>
  <si>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</si>
  <si>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</si>
  <si>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</si>
  <si>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</si>
  <si>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</si>
  <si>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</si>
  <si>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</si>
  <si>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</si>
  <si>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</si>
  <si>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</si>
  <si>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</si>
  <si>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</si>
  <si>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</si>
  <si>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</si>
  <si>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</si>
  <si>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</si>
  <si>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</si>
  <si>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</si>
  <si>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</si>
  <si>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</si>
  <si>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</si>
  <si>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</si>
  <si>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</si>
  <si>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</si>
  <si>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</si>
  <si>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</si>
  <si>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</si>
  <si>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</si>
  <si>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</si>
  <si>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</si>
  <si>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</si>
  <si>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</si>
  <si>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</si>
  <si>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</si>
  <si>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</si>
  <si>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</si>
  <si>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</si>
  <si>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</si>
  <si>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</si>
  <si>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</si>
  <si>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</si>
  <si>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</si>
  <si>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</si>
  <si>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</si>
  <si>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</si>
  <si>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</si>
  <si>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</si>
  <si>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</si>
  <si>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</si>
  <si>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</si>
  <si>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</si>
  <si>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</si>
  <si>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</si>
  <si>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</si>
  <si>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</si>
  <si>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</si>
  <si>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</si>
  <si>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</si>
  <si>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</si>
  <si>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</si>
  <si>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</si>
  <si>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</si>
  <si>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</si>
  <si>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</si>
  <si>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</si>
  <si>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</si>
  <si>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</si>
  <si>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</si>
  <si>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</si>
  <si>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</si>
  <si>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</si>
  <si>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</si>
  <si>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</si>
  <si>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</si>
  <si>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</si>
  <si>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</si>
  <si>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</si>
  <si>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</si>
  <si>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</si>
  <si>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</si>
  <si>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</si>
  <si>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</si>
  <si>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</si>
  <si>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</si>
  <si>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</si>
  <si>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</si>
  <si>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</si>
  <si>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</si>
  <si>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</si>
  <si>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</si>
  <si>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</si>
  <si>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</si>
  <si>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</si>
  <si>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</si>
  <si>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</si>
  <si>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</si>
  <si>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</si>
  <si>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</si>
  <si>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</si>
  <si>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</si>
  <si>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</si>
  <si>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</si>
  <si>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</si>
  <si>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</si>
  <si>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</si>
  <si>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</si>
  <si>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</si>
  <si>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</si>
  <si>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</si>
  <si>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</si>
  <si>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</si>
  <si>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</si>
  <si>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</si>
  <si>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</si>
  <si>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</si>
  <si>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</si>
  <si>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</si>
  <si>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</si>
  <si>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</si>
  <si>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</si>
  <si>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</si>
  <si>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</si>
  <si>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</si>
  <si>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</si>
  <si>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</si>
  <si>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</si>
  <si>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</si>
  <si>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</si>
  <si>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</si>
  <si>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</si>
  <si>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</si>
  <si>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</si>
  <si>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</si>
  <si>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</si>
  <si>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</si>
  <si>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</si>
  <si>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</si>
  <si>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</si>
  <si>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</si>
  <si>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</si>
  <si>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</si>
  <si>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</si>
  <si>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</si>
  <si>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</si>
  <si>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</si>
  <si>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</si>
  <si>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</si>
  <si>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</si>
  <si>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</si>
  <si>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</si>
  <si>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</si>
  <si>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</si>
  <si>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</si>
  <si>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</si>
  <si>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</si>
  <si>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</si>
  <si>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</si>
  <si>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</si>
  <si>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</si>
  <si>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</si>
  <si>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</si>
  <si>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</si>
  <si>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</si>
  <si>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</si>
  <si>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</si>
  <si>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</si>
  <si>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</si>
  <si>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</si>
  <si>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</si>
  <si>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</si>
  <si>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</si>
  <si>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</si>
  <si>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</si>
  <si>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</si>
  <si>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</si>
  <si>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</si>
  <si>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</si>
  <si>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</si>
  <si>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</si>
  <si>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</si>
  <si>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</si>
  <si>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</si>
  <si>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</si>
  <si>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</si>
  <si>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</si>
  <si>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</si>
  <si>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</si>
  <si>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</si>
  <si>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</si>
  <si>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</si>
  <si>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</si>
  <si>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</si>
  <si>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</si>
  <si>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</si>
  <si>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</si>
  <si>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</si>
  <si>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</si>
  <si>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</si>
  <si>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</si>
  <si>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</si>
  <si>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</si>
  <si>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</si>
  <si>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</si>
  <si>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</si>
  <si>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</si>
  <si>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</si>
  <si>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</si>
  <si>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</si>
  <si>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</si>
  <si>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</si>
  <si>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</si>
  <si>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</si>
  <si>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</si>
  <si>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</si>
  <si>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</si>
  <si>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</si>
  <si>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</si>
  <si>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</si>
  <si>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</si>
  <si>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</si>
  <si>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</si>
  <si>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</si>
  <si>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</si>
  <si>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</si>
  <si>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</si>
  <si>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</si>
  <si>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</si>
  <si>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</si>
  <si>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</si>
  <si>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</si>
  <si>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</si>
  <si>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</si>
  <si>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</si>
  <si>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</si>
  <si>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</si>
  <si>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</si>
  <si>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</si>
  <si>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</si>
  <si>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</si>
  <si>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</si>
  <si>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</si>
  <si>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</si>
  <si>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</si>
  <si>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</si>
  <si>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</si>
  <si>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</si>
  <si>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</si>
  <si>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</si>
  <si>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</si>
  <si>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</si>
  <si>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</si>
  <si>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</si>
  <si>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</si>
  <si>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</si>
  <si>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</si>
  <si>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</si>
  <si>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</si>
  <si>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</si>
  <si>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</si>
  <si>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</si>
  <si>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</si>
  <si>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</si>
  <si>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</si>
  <si>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</si>
  <si>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</si>
  <si>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</si>
  <si>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</si>
  <si>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</si>
  <si>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</si>
  <si>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</si>
  <si>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</si>
  <si>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</si>
  <si>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</si>
  <si>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</si>
  <si>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</si>
  <si>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</si>
  <si>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</si>
  <si>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</si>
  <si>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</si>
  <si>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</si>
  <si>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</si>
  <si>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</si>
  <si>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</si>
  <si>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</si>
  <si>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</si>
  <si>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</si>
  <si>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</si>
  <si>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</si>
  <si>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</si>
  <si>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</si>
  <si>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</si>
  <si>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</si>
  <si>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</si>
  <si>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</si>
  <si>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</si>
  <si>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</si>
  <si>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</si>
  <si>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</si>
  <si>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</si>
  <si>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</si>
  <si>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</si>
  <si>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</si>
  <si>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</si>
  <si>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</si>
  <si>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</si>
  <si>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</si>
  <si>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</si>
  <si>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</si>
  <si>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</si>
  <si>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</si>
  <si>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</si>
  <si>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</si>
  <si>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</si>
  <si>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</si>
  <si>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</si>
  <si>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</si>
  <si>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</si>
  <si>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</si>
  <si>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</si>
  <si>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</si>
  <si>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</si>
  <si>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</si>
  <si>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</si>
  <si>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</si>
  <si>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</si>
  <si>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</si>
  <si>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</si>
  <si>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</si>
  <si>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</si>
  <si>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</si>
  <si>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</si>
  <si>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</si>
  <si>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</si>
  <si>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</si>
  <si>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</si>
  <si>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</si>
  <si>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</si>
  <si>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</si>
  <si>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</si>
  <si>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</si>
  <si>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</si>
  <si>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</si>
  <si>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</si>
  <si>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</si>
  <si>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</si>
  <si>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</si>
  <si>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</si>
  <si>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</si>
  <si>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</si>
  <si>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</si>
  <si>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</si>
  <si>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</si>
  <si>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</si>
  <si>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</si>
  <si>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</si>
  <si>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</si>
  <si>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</si>
  <si>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</si>
  <si>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</si>
  <si>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</si>
  <si>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</si>
  <si>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</si>
  <si>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</si>
  <si>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</si>
  <si>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</si>
  <si>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</si>
  <si>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</si>
  <si>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</si>
  <si>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</si>
  <si>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</si>
  <si>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</si>
  <si>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</si>
  <si>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</si>
  <si>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</si>
  <si>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</si>
  <si>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</si>
  <si>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</si>
  <si>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</si>
  <si>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</si>
  <si>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</si>
  <si>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</si>
  <si>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</si>
  <si>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</si>
  <si>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</si>
  <si>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</si>
  <si>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</si>
  <si>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</si>
  <si>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</si>
  <si>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</si>
  <si>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</si>
  <si>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</si>
  <si>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</si>
  <si>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</si>
  <si>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</si>
  <si>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</si>
  <si>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</si>
  <si>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</si>
  <si>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</si>
  <si>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</si>
  <si>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</si>
  <si>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</si>
  <si>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</si>
  <si>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</si>
  <si>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</si>
  <si>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</si>
  <si>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</si>
  <si>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</si>
  <si>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</si>
  <si>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</si>
  <si>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</si>
  <si>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</si>
  <si>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</si>
  <si>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</si>
  <si>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</si>
  <si>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</si>
  <si>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</si>
  <si>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</si>
  <si>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</si>
  <si>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</si>
  <si>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</si>
  <si>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</si>
  <si>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</si>
  <si>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</si>
  <si>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</si>
  <si>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</si>
  <si>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</si>
  <si>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</si>
  <si>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</si>
  <si>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</si>
  <si>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</si>
  <si>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</si>
  <si>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</si>
  <si>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</si>
  <si>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</si>
  <si>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</si>
  <si>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</si>
  <si>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</si>
  <si>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</si>
  <si>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</si>
  <si>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</si>
  <si>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</si>
  <si>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</si>
  <si>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</si>
  <si>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</si>
  <si>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</si>
  <si>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</si>
  <si>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</si>
  <si>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</si>
  <si>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</si>
  <si>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</si>
  <si>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</si>
  <si>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</si>
  <si>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</si>
  <si>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</si>
  <si>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</si>
  <si>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</si>
  <si>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</si>
  <si>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</si>
  <si>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</si>
  <si>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</si>
  <si>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</si>
  <si>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</si>
  <si>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</si>
  <si>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</si>
  <si>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</si>
  <si>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</si>
  <si>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</si>
  <si>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</si>
  <si>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</si>
  <si>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</si>
  <si>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</si>
  <si>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</si>
  <si>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</si>
  <si>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</si>
  <si>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</si>
  <si>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</si>
  <si>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</si>
  <si>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</si>
  <si>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</si>
  <si>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</si>
  <si>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</si>
  <si>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</si>
  <si>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</si>
  <si>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</si>
  <si>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</si>
  <si>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</si>
  <si>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</si>
  <si>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</si>
  <si>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</si>
  <si>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</si>
  <si>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</si>
  <si>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</si>
  <si>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</si>
  <si>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</si>
  <si>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</si>
  <si>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</si>
  <si>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</si>
  <si>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</si>
  <si>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</si>
  <si>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</si>
  <si>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</si>
  <si>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</si>
  <si>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</si>
  <si>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</si>
  <si>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</si>
  <si>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</si>
  <si>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</si>
  <si>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</si>
  <si>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</si>
  <si>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</si>
  <si>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</si>
  <si>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</si>
  <si>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</si>
  <si>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</si>
  <si>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</si>
  <si>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</si>
  <si>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</si>
  <si>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</si>
  <si>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</si>
  <si>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</si>
  <si>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</si>
  <si>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</si>
  <si>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</si>
  <si>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</si>
  <si>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</si>
  <si>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</si>
  <si>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</si>
  <si>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</si>
  <si>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</si>
  <si>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</si>
  <si>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</si>
  <si>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</si>
  <si>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</si>
  <si>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</si>
  <si>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</si>
  <si>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</si>
  <si>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</si>
  <si>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</si>
  <si>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</si>
  <si>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</si>
  <si>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</si>
  <si>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</si>
  <si>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</si>
  <si>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</si>
  <si>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</si>
  <si>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</si>
  <si>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</si>
  <si>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</si>
  <si>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</si>
  <si>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</si>
  <si>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</si>
  <si>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</si>
  <si>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</si>
  <si>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</si>
  <si>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</si>
  <si>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</si>
  <si>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</si>
  <si>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</si>
  <si>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</si>
  <si>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</si>
  <si>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</si>
  <si>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</si>
  <si>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</si>
  <si>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</si>
  <si>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</si>
  <si>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</si>
  <si>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</si>
  <si>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</si>
  <si>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</si>
  <si>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</si>
  <si>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</si>
  <si>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</si>
  <si>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</si>
  <si>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</si>
  <si>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</si>
  <si>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</si>
  <si>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</si>
  <si>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</si>
  <si>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</si>
  <si>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</si>
  <si>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</si>
  <si>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</si>
  <si>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</si>
  <si>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</si>
  <si>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</si>
  <si>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</si>
  <si>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</si>
  <si>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</si>
  <si>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</si>
  <si>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</si>
  <si>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</si>
  <si>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</si>
  <si>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</si>
  <si>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</si>
  <si>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</si>
  <si>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</si>
  <si>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</si>
  <si>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</si>
  <si>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</si>
  <si>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</si>
  <si>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</si>
  <si>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</si>
  <si>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</si>
  <si>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</si>
  <si>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</si>
  <si>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</si>
  <si>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</si>
  <si>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</si>
  <si>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</si>
  <si>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</si>
  <si>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</si>
  <si>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</si>
  <si>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</si>
  <si>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</si>
  <si>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</si>
  <si>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</si>
  <si>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</si>
  <si>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</si>
  <si>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</si>
  <si>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</si>
  <si>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</si>
  <si>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</si>
  <si>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</si>
  <si>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</si>
  <si>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</si>
  <si>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</si>
  <si>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</si>
  <si>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</si>
  <si>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</si>
  <si>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</si>
  <si>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</si>
  <si>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</si>
  <si>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</si>
  <si>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</si>
  <si>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</si>
  <si>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</si>
  <si>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</si>
  <si>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</si>
  <si>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</si>
  <si>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</si>
  <si>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</si>
  <si>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</si>
  <si>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</si>
  <si>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</si>
  <si>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</si>
  <si>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</si>
  <si>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</si>
  <si>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</si>
  <si>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</si>
  <si>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</si>
  <si>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</si>
  <si>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</si>
  <si>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</si>
  <si>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</si>
  <si>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</si>
  <si>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</si>
  <si>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</si>
  <si>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</si>
  <si>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</si>
  <si>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</si>
  <si>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</si>
  <si>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</si>
  <si>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</si>
  <si>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</si>
  <si>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</si>
  <si>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</si>
  <si>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</si>
  <si>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</si>
  <si>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</si>
  <si>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</si>
  <si>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</si>
  <si>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</si>
  <si>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</si>
  <si>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</si>
  <si>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</si>
  <si>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</si>
  <si>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</si>
  <si>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</si>
  <si>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</si>
  <si>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</si>
  <si>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</si>
  <si>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</si>
  <si>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</si>
  <si>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</si>
  <si>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</si>
  <si>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</si>
  <si>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</si>
  <si>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</si>
  <si>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</si>
  <si>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</si>
  <si>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</si>
  <si>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</si>
  <si>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</si>
  <si>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</si>
  <si>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</si>
  <si>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</si>
  <si>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</si>
  <si>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</si>
  <si>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</si>
  <si>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</si>
  <si>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</si>
  <si>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</si>
  <si>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</si>
  <si>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</si>
  <si>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</si>
  <si>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</si>
  <si>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</si>
  <si>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</si>
  <si>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</si>
  <si>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</si>
  <si>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</si>
  <si>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</si>
  <si>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</si>
  <si>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</si>
  <si>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</si>
  <si>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</si>
  <si>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</si>
  <si>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</si>
  <si>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</si>
  <si>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</si>
  <si>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</si>
  <si>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</si>
  <si>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</si>
  <si>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</si>
  <si>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</si>
  <si>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</si>
  <si>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</si>
  <si>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</si>
  <si>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</si>
  <si>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</si>
  <si>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</si>
  <si>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</si>
  <si>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</si>
  <si>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</si>
  <si>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</si>
  <si>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</si>
  <si>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</si>
  <si>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</si>
  <si>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</si>
  <si>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</si>
  <si>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</si>
  <si>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</si>
  <si>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</si>
  <si>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</si>
  <si>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</si>
  <si>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</si>
  <si>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</si>
  <si>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</si>
  <si>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</si>
  <si>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</si>
  <si>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</si>
  <si>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</si>
  <si>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</si>
  <si>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</si>
  <si>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</si>
  <si>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</si>
  <si>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</si>
  <si>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</si>
  <si>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</si>
  <si>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</si>
  <si>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</si>
  <si>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</si>
  <si>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</si>
  <si>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</si>
  <si>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</si>
  <si>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</si>
  <si>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</si>
  <si>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</si>
  <si>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</si>
  <si>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</si>
  <si>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</si>
  <si>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</si>
  <si>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</si>
  <si>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</si>
  <si>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</si>
  <si>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</si>
  <si>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</si>
  <si>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</si>
  <si>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</si>
  <si>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</si>
  <si>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</si>
  <si>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</si>
  <si>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</si>
  <si>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</si>
  <si>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</si>
  <si>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</si>
  <si>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</si>
  <si>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</si>
  <si>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</si>
  <si>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</si>
  <si>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</si>
  <si>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</si>
  <si>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</si>
  <si>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</si>
  <si>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</si>
  <si>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</si>
  <si>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</si>
  <si>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</si>
  <si>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</si>
  <si>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</si>
  <si>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</si>
  <si>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</si>
  <si>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</si>
  <si>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</si>
  <si>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</si>
  <si>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</si>
  <si>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</si>
  <si>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</si>
  <si>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</si>
  <si>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</si>
  <si>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</si>
  <si>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</si>
  <si>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</si>
  <si>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</si>
  <si>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</si>
  <si>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</si>
  <si>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</si>
  <si>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</si>
  <si>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</si>
  <si>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</si>
  <si>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</si>
  <si>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</si>
  <si>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</si>
  <si>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</si>
  <si>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</si>
  <si>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</si>
  <si>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</si>
  <si>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</si>
  <si>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</si>
  <si>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</si>
  <si>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</si>
  <si>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</si>
  <si>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</si>
  <si>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</si>
  <si>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</si>
  <si>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</si>
  <si>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</si>
  <si>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</si>
  <si>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</si>
  <si>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</si>
  <si>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</si>
  <si>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</si>
  <si>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</si>
  <si>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</si>
  <si>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</si>
  <si>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</si>
  <si>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</si>
  <si>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</si>
  <si>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</si>
  <si>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</si>
  <si>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</si>
  <si>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</si>
  <si>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</si>
  <si>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</si>
  <si>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</si>
  <si>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</si>
  <si>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</si>
  <si>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</si>
  <si>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</si>
  <si>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</si>
  <si>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</si>
  <si>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</si>
  <si>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</si>
  <si>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</si>
  <si>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</si>
  <si>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</si>
  <si>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</si>
  <si>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</si>
  <si>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</si>
  <si>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</si>
  <si>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</si>
  <si>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</si>
  <si>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</si>
  <si>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</si>
  <si>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</si>
  <si>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</si>
  <si>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</si>
  <si>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</si>
  <si>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</si>
  <si>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</si>
  <si>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</si>
  <si>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</si>
  <si>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</si>
  <si>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</si>
  <si>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</si>
  <si>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</si>
  <si>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</si>
  <si>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</si>
  <si>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</si>
  <si>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</si>
  <si>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</si>
  <si>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</si>
  <si>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</si>
  <si>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</si>
  <si>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</si>
  <si>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</si>
  <si>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</si>
  <si>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</si>
  <si>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</si>
  <si>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</si>
  <si>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</si>
  <si>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</si>
  <si>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</si>
  <si>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</si>
  <si>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</si>
  <si>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</si>
  <si>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</si>
  <si>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</si>
  <si>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</si>
  <si>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</si>
  <si>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</si>
  <si>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</si>
  <si>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</si>
  <si>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</si>
  <si>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</si>
  <si>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</si>
  <si>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</si>
  <si>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</si>
  <si>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</si>
  <si>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</si>
  <si>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</si>
  <si>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</si>
  <si>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</si>
  <si>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</si>
  <si>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</si>
  <si>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</si>
  <si>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</si>
  <si>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</si>
  <si>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</si>
  <si>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</si>
  <si>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</si>
  <si>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</si>
  <si>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</si>
  <si>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</si>
  <si>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</si>
  <si>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</si>
  <si>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</si>
  <si>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</si>
  <si>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</si>
  <si>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</si>
  <si>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</si>
  <si>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</si>
  <si>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</si>
  <si>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</si>
  <si>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</si>
  <si>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</si>
  <si>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</si>
  <si>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</si>
  <si>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</si>
  <si>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</si>
  <si>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</si>
  <si>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</si>
  <si>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</si>
  <si>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</si>
  <si>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</si>
  <si>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</si>
  <si>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</si>
  <si>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</si>
  <si>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</si>
  <si>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</si>
  <si>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</si>
  <si>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</si>
  <si>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</si>
  <si>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b2545</t>
  </si>
  <si>
    <t>d2385</t>
  </si>
  <si>
    <t>c2733</t>
  </si>
  <si>
    <t>НАЦИОНАЛНА ЗДРАВНООСИГУРИТЕЛНА КАСА</t>
  </si>
  <si>
    <t>zvaleva@nhif.bg</t>
  </si>
  <si>
    <t>БЮДЖЕТ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</si>
</sst>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26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20"/>
      <name val="Times New Roman"/>
      <family val="1"/>
    </font>
    <font>
      <b/>
      <i/>
      <sz val="12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2"/>
      <color rgb="FF8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1" fillId="0" borderId="0" xfId="60" applyFill="1">
      <alignment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2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73" fillId="42" borderId="87" xfId="58" applyNumberFormat="1" applyFont="1" applyFill="1" applyBorder="1" applyAlignment="1" applyProtection="1" quotePrefix="1">
      <alignment horizontal="center" vertical="center"/>
      <protection/>
    </xf>
    <xf numFmtId="3" fontId="73" fillId="42" borderId="88" xfId="58" applyNumberFormat="1" applyFont="1" applyFill="1" applyBorder="1" applyAlignment="1" applyProtection="1" quotePrefix="1">
      <alignment horizontal="center" vertical="center"/>
      <protection/>
    </xf>
    <xf numFmtId="3" fontId="73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0" fontId="251" fillId="0" borderId="23" xfId="60" applyFont="1" applyFill="1" applyBorder="1">
      <alignment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2" fillId="46" borderId="97" xfId="70" applyNumberFormat="1" applyFont="1" applyFill="1" applyBorder="1" applyAlignment="1" applyProtection="1">
      <alignment/>
      <protection/>
    </xf>
    <xf numFmtId="0" fontId="201" fillId="0" borderId="23" xfId="60" applyFill="1" applyBorder="1">
      <alignment/>
      <protection/>
    </xf>
    <xf numFmtId="0" fontId="201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201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21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2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0" fillId="0" borderId="23" xfId="58" applyNumberFormat="1" applyFont="1" applyFill="1" applyBorder="1" applyAlignment="1">
      <alignment horizontal="left"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1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1" fillId="0" borderId="0" xfId="60" applyFill="1" quotePrefix="1">
      <alignment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5" fillId="0" borderId="23" xfId="58" applyNumberFormat="1" applyFont="1" applyFill="1" applyBorder="1" applyAlignment="1" quotePrefix="1">
      <alignment horizontal="center"/>
      <protection/>
    </xf>
    <xf numFmtId="0" fontId="65" fillId="0" borderId="23" xfId="58" applyFont="1" applyFill="1" applyBorder="1">
      <alignment/>
      <protection/>
    </xf>
    <xf numFmtId="180" fontId="64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2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3" fillId="0" borderId="23" xfId="0" applyFont="1" applyFill="1" applyBorder="1" applyAlignment="1">
      <alignment/>
    </xf>
    <xf numFmtId="0" fontId="256" fillId="0" borderId="23" xfId="58" applyFont="1" applyFill="1" applyBorder="1">
      <alignment/>
      <protection/>
    </xf>
    <xf numFmtId="0" fontId="257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7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2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73" fillId="0" borderId="23" xfId="58" applyFont="1" applyFill="1" applyBorder="1" applyAlignment="1">
      <alignment horizontal="left"/>
      <protection/>
    </xf>
    <xf numFmtId="0" fontId="201" fillId="0" borderId="0" xfId="60" applyFill="1" applyBorder="1">
      <alignment/>
      <protection/>
    </xf>
    <xf numFmtId="14" fontId="251" fillId="0" borderId="23" xfId="60" applyNumberFormat="1" applyFont="1" applyFill="1" applyBorder="1" applyAlignment="1">
      <alignment horizontal="left"/>
      <protection/>
    </xf>
    <xf numFmtId="0" fontId="201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1" fillId="67" borderId="0" xfId="60" applyFill="1">
      <alignment/>
      <protection/>
    </xf>
    <xf numFmtId="0" fontId="201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9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60" fillId="42" borderId="17" xfId="62" applyFont="1" applyFill="1" applyBorder="1" applyAlignment="1" applyProtection="1">
      <alignment horizontal="center"/>
      <protection/>
    </xf>
    <xf numFmtId="0" fontId="260" fillId="42" borderId="0" xfId="62" applyFont="1" applyFill="1" applyBorder="1" applyAlignment="1" applyProtection="1">
      <alignment horizontal="center"/>
      <protection/>
    </xf>
    <xf numFmtId="0" fontId="260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252" fillId="46" borderId="97" xfId="70" applyNumberFormat="1" applyFont="1" applyFill="1" applyBorder="1" applyAlignment="1" applyProtection="1">
      <alignment horizontal="center"/>
      <protection/>
    </xf>
    <xf numFmtId="38" fontId="252" fillId="46" borderId="86" xfId="70" applyNumberFormat="1" applyFont="1" applyFill="1" applyBorder="1" applyAlignment="1" applyProtection="1">
      <alignment horizontal="center"/>
      <protection/>
    </xf>
    <xf numFmtId="38" fontId="252" fillId="46" borderId="41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60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3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975" t="e">
        <f>#REF!</f>
        <v>#REF!</v>
      </c>
      <c r="C7" s="976"/>
      <c r="D7" s="976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977" t="e">
        <f>#REF!</f>
        <v>#REF!</v>
      </c>
      <c r="C9" s="978"/>
      <c r="D9" s="97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77" t="e">
        <f>#REF!</f>
        <v>#REF!</v>
      </c>
      <c r="C12" s="978"/>
      <c r="D12" s="978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983" t="s">
        <v>506</v>
      </c>
      <c r="D19" s="984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985" t="s">
        <v>705</v>
      </c>
      <c r="D20" s="986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065" t="s">
        <v>510</v>
      </c>
      <c r="D21" s="1026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979" t="s">
        <v>511</v>
      </c>
      <c r="D22" s="98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3" t="s">
        <v>512</v>
      </c>
      <c r="D23" s="97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1" t="s">
        <v>513</v>
      </c>
      <c r="D24" s="98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3" t="s">
        <v>924</v>
      </c>
      <c r="D25" s="97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3" t="s">
        <v>514</v>
      </c>
      <c r="D26" s="97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3" t="s">
        <v>706</v>
      </c>
      <c r="D27" s="97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3" t="s">
        <v>515</v>
      </c>
      <c r="D28" s="97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3" t="s">
        <v>516</v>
      </c>
      <c r="D29" s="97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3" t="s">
        <v>517</v>
      </c>
      <c r="D30" s="97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3" t="s">
        <v>518</v>
      </c>
      <c r="D31" s="97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3" t="s">
        <v>519</v>
      </c>
      <c r="D32" s="97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3" t="s">
        <v>520</v>
      </c>
      <c r="D33" s="97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3" t="s">
        <v>521</v>
      </c>
      <c r="D34" s="97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3" t="s">
        <v>522</v>
      </c>
      <c r="D35" s="97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87" t="s">
        <v>523</v>
      </c>
      <c r="D36" s="98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87" t="s">
        <v>299</v>
      </c>
      <c r="D37" s="98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3" t="s">
        <v>300</v>
      </c>
      <c r="D38" s="97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3" t="s">
        <v>527</v>
      </c>
      <c r="D39" s="97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3" t="s">
        <v>528</v>
      </c>
      <c r="D40" s="97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3" t="s">
        <v>529</v>
      </c>
      <c r="D41" s="97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3" t="s">
        <v>380</v>
      </c>
      <c r="D43" s="97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3" t="s">
        <v>381</v>
      </c>
      <c r="D44" s="97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973" t="s">
        <v>1</v>
      </c>
      <c r="D45" s="97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3" t="s">
        <v>2</v>
      </c>
      <c r="D46" s="97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3" t="s">
        <v>1632</v>
      </c>
      <c r="D47" s="97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4" t="s">
        <v>453</v>
      </c>
      <c r="D48" s="995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6" t="e">
        <f>$B$7</f>
        <v>#REF!</v>
      </c>
      <c r="C54" s="997"/>
      <c r="D54" s="99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9" t="e">
        <f>$B$9</f>
        <v>#REF!</v>
      </c>
      <c r="C56" s="990"/>
      <c r="D56" s="99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9" t="e">
        <f>$B$12</f>
        <v>#REF!</v>
      </c>
      <c r="C59" s="990"/>
      <c r="D59" s="990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005" t="s">
        <v>471</v>
      </c>
      <c r="D63" s="1006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991" t="s">
        <v>1651</v>
      </c>
      <c r="M63" s="991" t="s">
        <v>1652</v>
      </c>
      <c r="N63" s="991" t="s">
        <v>1653</v>
      </c>
      <c r="O63" s="991" t="s">
        <v>1654</v>
      </c>
    </row>
    <row r="64" spans="2:15" s="40" customFormat="1" ht="49.5" customHeight="1" thickBot="1">
      <c r="B64" s="81" t="s">
        <v>472</v>
      </c>
      <c r="C64" s="985" t="s">
        <v>707</v>
      </c>
      <c r="D64" s="1002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992"/>
      <c r="M64" s="992"/>
      <c r="N64" s="998"/>
      <c r="O64" s="998"/>
    </row>
    <row r="65" spans="2:15" s="40" customFormat="1" ht="21.75" thickBot="1">
      <c r="B65" s="82"/>
      <c r="C65" s="1003" t="s">
        <v>385</v>
      </c>
      <c r="D65" s="1004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993"/>
      <c r="M65" s="993"/>
      <c r="N65" s="999"/>
      <c r="O65" s="999"/>
    </row>
    <row r="66" spans="1:15" s="50" customFormat="1" ht="34.5" customHeight="1">
      <c r="A66" s="57">
        <v>5</v>
      </c>
      <c r="B66" s="48">
        <v>100</v>
      </c>
      <c r="C66" s="1009" t="s">
        <v>386</v>
      </c>
      <c r="D66" s="101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87" t="s">
        <v>389</v>
      </c>
      <c r="D67" s="98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3" t="s">
        <v>579</v>
      </c>
      <c r="D68" s="97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1" t="s">
        <v>585</v>
      </c>
      <c r="D69" s="101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87" t="s">
        <v>586</v>
      </c>
      <c r="D70" s="98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7" t="s">
        <v>454</v>
      </c>
      <c r="D71" s="100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7" t="s">
        <v>741</v>
      </c>
      <c r="D72" s="100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7" t="s">
        <v>604</v>
      </c>
      <c r="D73" s="100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7" t="s">
        <v>606</v>
      </c>
      <c r="D74" s="100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0" t="s">
        <v>607</v>
      </c>
      <c r="D75" s="100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0" t="s">
        <v>608</v>
      </c>
      <c r="D76" s="100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0" t="s">
        <v>1630</v>
      </c>
      <c r="D77" s="100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7" t="s">
        <v>609</v>
      </c>
      <c r="D78" s="100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7" t="s">
        <v>618</v>
      </c>
      <c r="D80" s="100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7" t="s">
        <v>619</v>
      </c>
      <c r="D81" s="100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7" t="s">
        <v>620</v>
      </c>
      <c r="D82" s="100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7" t="s">
        <v>621</v>
      </c>
      <c r="D83" s="100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7" t="s">
        <v>1237</v>
      </c>
      <c r="D84" s="100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7" t="s">
        <v>1234</v>
      </c>
      <c r="D85" s="100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7" t="s">
        <v>1631</v>
      </c>
      <c r="D86" s="100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0" t="s">
        <v>630</v>
      </c>
      <c r="D87" s="100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7" t="s">
        <v>458</v>
      </c>
      <c r="D88" s="100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2" t="s">
        <v>631</v>
      </c>
      <c r="D89" s="10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2" t="s">
        <v>632</v>
      </c>
      <c r="D90" s="10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2" t="s">
        <v>191</v>
      </c>
      <c r="D91" s="10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2" t="s">
        <v>643</v>
      </c>
      <c r="D92" s="10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7" t="s">
        <v>644</v>
      </c>
      <c r="D93" s="100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6" t="s">
        <v>649</v>
      </c>
      <c r="D94" s="101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018" t="s">
        <v>653</v>
      </c>
      <c r="D95" s="101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0" t="s">
        <v>654</v>
      </c>
      <c r="D96" s="102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6" t="e">
        <f>$B$7</f>
        <v>#REF!</v>
      </c>
      <c r="C99" s="997"/>
      <c r="D99" s="99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989" t="e">
        <f>$B$9</f>
        <v>#REF!</v>
      </c>
      <c r="C101" s="990"/>
      <c r="D101" s="99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9" t="e">
        <f>$B$12</f>
        <v>#REF!</v>
      </c>
      <c r="C104" s="990"/>
      <c r="D104" s="990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21" t="s">
        <v>908</v>
      </c>
      <c r="D108" s="1022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023" t="s">
        <v>707</v>
      </c>
      <c r="D109" s="1024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025" t="s">
        <v>251</v>
      </c>
      <c r="D110" s="1026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027" t="s">
        <v>461</v>
      </c>
      <c r="D111" s="102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4" t="s">
        <v>909</v>
      </c>
      <c r="D112" s="101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3" t="s">
        <v>462</v>
      </c>
      <c r="D113" s="97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28" t="s">
        <v>758</v>
      </c>
      <c r="D114" s="102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09" t="s">
        <v>635</v>
      </c>
      <c r="D115" s="101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87" t="s">
        <v>636</v>
      </c>
      <c r="D116" s="98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7" t="s">
        <v>637</v>
      </c>
      <c r="D117" s="103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4" t="s">
        <v>638</v>
      </c>
      <c r="D118" s="100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2" t="s">
        <v>639</v>
      </c>
      <c r="D119" s="103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4" t="s">
        <v>254</v>
      </c>
      <c r="D121" s="100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4" t="s">
        <v>687</v>
      </c>
      <c r="D122" s="100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5" t="s">
        <v>640</v>
      </c>
      <c r="D123" s="103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1" t="s">
        <v>252</v>
      </c>
      <c r="D124" s="104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5" t="s">
        <v>253</v>
      </c>
      <c r="D125" s="102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39" t="s">
        <v>899</v>
      </c>
      <c r="D126" s="104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4" t="s">
        <v>900</v>
      </c>
      <c r="D127" s="101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3" t="s">
        <v>710</v>
      </c>
      <c r="D128" s="97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1" t="s">
        <v>641</v>
      </c>
      <c r="D129" s="98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1" t="s">
        <v>642</v>
      </c>
      <c r="D130" s="101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0" t="s">
        <v>0</v>
      </c>
      <c r="D131" s="103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1" t="s">
        <v>898</v>
      </c>
      <c r="D132" s="104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6" t="e">
        <f>$B$7</f>
        <v>#REF!</v>
      </c>
      <c r="C136" s="997"/>
      <c r="D136" s="99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989" t="e">
        <f>$B$9</f>
        <v>#REF!</v>
      </c>
      <c r="C138" s="990"/>
      <c r="D138" s="99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9" t="e">
        <f>$B$12</f>
        <v>#REF!</v>
      </c>
      <c r="C141" s="990"/>
      <c r="D141" s="990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6" t="e">
        <f>$B$7</f>
        <v>#REF!</v>
      </c>
      <c r="C152" s="997"/>
      <c r="D152" s="99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989" t="e">
        <f>$B$9</f>
        <v>#REF!</v>
      </c>
      <c r="C154" s="990"/>
      <c r="D154" s="99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9" t="e">
        <f>$B$12</f>
        <v>#REF!</v>
      </c>
      <c r="C157" s="990"/>
      <c r="D157" s="990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21" t="s">
        <v>684</v>
      </c>
      <c r="D161" s="986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985" t="s">
        <v>707</v>
      </c>
      <c r="D162" s="984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065" t="s">
        <v>685</v>
      </c>
      <c r="D163" s="1026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5" t="s">
        <v>902</v>
      </c>
      <c r="D164" s="101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7" t="s">
        <v>903</v>
      </c>
      <c r="D165" s="100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7" t="s">
        <v>1636</v>
      </c>
      <c r="D166" s="100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0" t="s">
        <v>904</v>
      </c>
      <c r="D167" s="100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3" t="s">
        <v>905</v>
      </c>
      <c r="D168" s="104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87" t="s">
        <v>711</v>
      </c>
      <c r="D169" s="98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1" t="s">
        <v>712</v>
      </c>
      <c r="D170" s="101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1" t="s">
        <v>101</v>
      </c>
      <c r="D171" s="101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3" t="s">
        <v>713</v>
      </c>
      <c r="D172" s="97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87" t="s">
        <v>102</v>
      </c>
      <c r="D173" s="98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87" t="s">
        <v>103</v>
      </c>
      <c r="D174" s="98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1" t="s">
        <v>264</v>
      </c>
      <c r="D175" s="101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1" t="s">
        <v>910</v>
      </c>
      <c r="D176" s="101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4" t="s">
        <v>759</v>
      </c>
      <c r="D177" s="100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87" t="s">
        <v>104</v>
      </c>
      <c r="D178" s="98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4" t="s">
        <v>911</v>
      </c>
      <c r="D179" s="103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6" t="s">
        <v>714</v>
      </c>
      <c r="D180" s="101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87" t="s">
        <v>715</v>
      </c>
      <c r="D181" s="98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6" t="s">
        <v>716</v>
      </c>
      <c r="D182" s="105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6" t="s">
        <v>717</v>
      </c>
      <c r="D183" s="101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6" t="s">
        <v>463</v>
      </c>
      <c r="D184" s="102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5" t="s">
        <v>930</v>
      </c>
      <c r="D185" s="98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6" t="e">
        <f>$B$7</f>
        <v>#REF!</v>
      </c>
      <c r="C189" s="997"/>
      <c r="D189" s="99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989" t="e">
        <f>$B$9</f>
        <v>#REF!</v>
      </c>
      <c r="C191" s="990"/>
      <c r="D191" s="99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9" t="e">
        <f>$B$12</f>
        <v>#REF!</v>
      </c>
      <c r="C194" s="990"/>
      <c r="D194" s="990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058" t="s">
        <v>718</v>
      </c>
      <c r="D198" s="984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9"/>
      <c r="D199" s="986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53" t="s">
        <v>720</v>
      </c>
      <c r="D200" s="105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062" t="s">
        <v>722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062" t="s">
        <v>724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049" t="s">
        <v>726</v>
      </c>
      <c r="D203" s="105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51" t="s">
        <v>728</v>
      </c>
      <c r="D204" s="105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064" t="s">
        <v>730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047" t="s">
        <v>732</v>
      </c>
      <c r="D206" s="104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047" t="s">
        <v>734</v>
      </c>
      <c r="D207" s="104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060" t="s">
        <v>736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6" t="s">
        <v>737</v>
      </c>
      <c r="D209" s="105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1718</v>
      </c>
      <c r="I2" s="10"/>
    </row>
    <row r="3" spans="1:9" ht="12.75">
      <c r="A3" s="10" t="s">
        <v>692</v>
      </c>
      <c r="B3" s="10" t="s">
        <v>1716</v>
      </c>
      <c r="I3" s="10"/>
    </row>
    <row r="4" spans="1:9" ht="15.75">
      <c r="A4" s="10" t="s">
        <v>693</v>
      </c>
      <c r="B4" s="10" t="s">
        <v>1663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1717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067">
        <f>$B$7</f>
        <v>0</v>
      </c>
      <c r="J14" s="1068"/>
      <c r="K14" s="1068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069">
        <f>$B$9</f>
        <v>0</v>
      </c>
      <c r="J16" s="1070"/>
      <c r="K16" s="1071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072">
        <f>$B$12</f>
        <v>0</v>
      </c>
      <c r="J19" s="1073"/>
      <c r="K19" s="1074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079" t="s">
        <v>386</v>
      </c>
      <c r="K30" s="1080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076" t="s">
        <v>389</v>
      </c>
      <c r="K33" s="1076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078" t="s">
        <v>579</v>
      </c>
      <c r="K39" s="1078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083" t="s">
        <v>698</v>
      </c>
      <c r="K47" s="1084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076" t="s">
        <v>586</v>
      </c>
      <c r="K48" s="1076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075" t="s">
        <v>454</v>
      </c>
      <c r="K66" s="1075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075" t="s">
        <v>741</v>
      </c>
      <c r="K70" s="1075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075" t="s">
        <v>604</v>
      </c>
      <c r="K76" s="1075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075" t="s">
        <v>606</v>
      </c>
      <c r="K79" s="1085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081" t="s">
        <v>607</v>
      </c>
      <c r="K80" s="1080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081" t="s">
        <v>608</v>
      </c>
      <c r="K81" s="1080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081" t="s">
        <v>1233</v>
      </c>
      <c r="K82" s="1080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075" t="s">
        <v>609</v>
      </c>
      <c r="K83" s="1075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1698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1711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1712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075" t="s">
        <v>618</v>
      </c>
      <c r="K98" s="1075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075" t="s">
        <v>619</v>
      </c>
      <c r="K99" s="1075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075" t="s">
        <v>620</v>
      </c>
      <c r="K100" s="1075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075" t="s">
        <v>621</v>
      </c>
      <c r="K101" s="1075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075" t="s">
        <v>1237</v>
      </c>
      <c r="K108" s="1075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075" t="s">
        <v>1234</v>
      </c>
      <c r="K112" s="1075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075" t="s">
        <v>1235</v>
      </c>
      <c r="K113" s="1075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081" t="s">
        <v>630</v>
      </c>
      <c r="K114" s="1080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075" t="s">
        <v>458</v>
      </c>
      <c r="K115" s="1075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077" t="s">
        <v>631</v>
      </c>
      <c r="K118" s="1077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077" t="s">
        <v>632</v>
      </c>
      <c r="K119" s="1077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077" t="s">
        <v>191</v>
      </c>
      <c r="K127" s="1077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077" t="s">
        <v>643</v>
      </c>
      <c r="K130" s="1077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075" t="s">
        <v>644</v>
      </c>
      <c r="K131" s="1075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086" t="s">
        <v>943</v>
      </c>
      <c r="K136" s="1087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088" t="s">
        <v>653</v>
      </c>
      <c r="K141" s="1089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067">
        <f>$B$7</f>
        <v>0</v>
      </c>
      <c r="J149" s="1068"/>
      <c r="K149" s="1068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069">
        <f>$B$9</f>
        <v>0</v>
      </c>
      <c r="J151" s="1070"/>
      <c r="K151" s="1071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072">
        <f>$B$12</f>
        <v>0</v>
      </c>
      <c r="J154" s="1073"/>
      <c r="K154" s="1074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1667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1713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1714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1715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1664</v>
      </c>
      <c r="K182" s="439" t="s">
        <v>1670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1665</v>
      </c>
      <c r="K183" s="869" t="s">
        <v>1668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1666</v>
      </c>
      <c r="K184" s="870" t="s">
        <v>1669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082" t="s">
        <v>250</v>
      </c>
      <c r="J186" s="1082"/>
      <c r="K186" s="1082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55" operator="equal" stopIfTrue="1">
      <formula>98</formula>
    </cfRule>
    <cfRule type="cellIs" priority="37" dxfId="56" operator="equal" stopIfTrue="1">
      <formula>96</formula>
    </cfRule>
    <cfRule type="cellIs" priority="38" dxfId="57" operator="equal" stopIfTrue="1">
      <formula>42</formula>
    </cfRule>
    <cfRule type="cellIs" priority="39" dxfId="58" operator="equal" stopIfTrue="1">
      <formula>97</formula>
    </cfRule>
    <cfRule type="cellIs" priority="40" dxfId="59" operator="equal" stopIfTrue="1">
      <formula>33</formula>
    </cfRule>
  </conditionalFormatting>
  <conditionalFormatting sqref="K145">
    <cfRule type="cellIs" priority="25" dxfId="60" operator="equal" stopIfTrue="1">
      <formula>0</formula>
    </cfRule>
  </conditionalFormatting>
  <conditionalFormatting sqref="M19">
    <cfRule type="cellIs" priority="24" dxfId="61" operator="equal" stopIfTrue="1">
      <formula>0</formula>
    </cfRule>
  </conditionalFormatting>
  <conditionalFormatting sqref="M154">
    <cfRule type="cellIs" priority="23" dxfId="61" operator="equal" stopIfTrue="1">
      <formula>0</formula>
    </cfRule>
  </conditionalFormatting>
  <conditionalFormatting sqref="K28">
    <cfRule type="cellIs" priority="22" dxfId="47" operator="notEqual" stopIfTrue="1">
      <formula>"ИЗБЕРЕТЕ ДЕЙНОСТ"</formula>
    </cfRule>
  </conditionalFormatting>
  <conditionalFormatting sqref="J28">
    <cfRule type="cellIs" priority="21" dxfId="47" operator="notEqual" stopIfTrue="1">
      <formula>0</formula>
    </cfRule>
  </conditionalFormatting>
  <conditionalFormatting sqref="L21">
    <cfRule type="cellIs" priority="6" dxfId="55" operator="equal" stopIfTrue="1">
      <formula>98</formula>
    </cfRule>
    <cfRule type="cellIs" priority="7" dxfId="56" operator="equal" stopIfTrue="1">
      <formula>96</formula>
    </cfRule>
    <cfRule type="cellIs" priority="8" dxfId="57" operator="equal" stopIfTrue="1">
      <formula>42</formula>
    </cfRule>
    <cfRule type="cellIs" priority="9" dxfId="58" operator="equal" stopIfTrue="1">
      <formula>97</formula>
    </cfRule>
    <cfRule type="cellIs" priority="10" dxfId="59" operator="equal" stopIfTrue="1">
      <formula>33</formula>
    </cfRule>
  </conditionalFormatting>
  <conditionalFormatting sqref="M21">
    <cfRule type="cellIs" priority="1" dxfId="59" operator="equal" stopIfTrue="1">
      <formula>"ЧУЖДИ СРЕДСТВА"</formula>
    </cfRule>
    <cfRule type="cellIs" priority="2" dxfId="58" operator="equal" stopIfTrue="1">
      <formula>"СЕС - ДМП"</formula>
    </cfRule>
    <cfRule type="cellIs" priority="3" dxfId="57" operator="equal" stopIfTrue="1">
      <formula>"СЕС - РА"</formula>
    </cfRule>
    <cfRule type="cellIs" priority="4" dxfId="56" operator="equal" stopIfTrue="1">
      <formula>"СЕС - ДЕС"</formula>
    </cfRule>
    <cfRule type="cellIs" priority="5" dxfId="5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1684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1685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1686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1687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1701</v>
      </c>
      <c r="C162" s="885">
        <v>5561</v>
      </c>
      <c r="E162" s="887"/>
    </row>
    <row r="163" spans="1:5" ht="15.75">
      <c r="A163" s="885">
        <v>5562</v>
      </c>
      <c r="B163" s="900" t="s">
        <v>1702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1710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1699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1700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1680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1707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1703</v>
      </c>
      <c r="B403" s="909" t="s">
        <v>1704</v>
      </c>
      <c r="C403" s="922" t="s">
        <v>275</v>
      </c>
      <c r="D403" s="923"/>
      <c r="E403" s="924"/>
    </row>
    <row r="404" spans="1:5" ht="18">
      <c r="A404" s="932" t="s">
        <v>1705</v>
      </c>
      <c r="B404" s="930" t="s">
        <v>1706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1708</v>
      </c>
      <c r="B410" s="936" t="s">
        <v>1709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1683</v>
      </c>
      <c r="B412" s="936" t="s">
        <v>1682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1681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1692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1693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1691</v>
      </c>
      <c r="B421" s="904" t="s">
        <v>1690</v>
      </c>
      <c r="C421" s="922"/>
      <c r="D421" s="923"/>
      <c r="E421" s="924"/>
    </row>
    <row r="422" spans="1:5" ht="18">
      <c r="A422" s="933" t="s">
        <v>1671</v>
      </c>
      <c r="B422" s="909" t="s">
        <v>1679</v>
      </c>
      <c r="C422" s="922"/>
      <c r="D422" s="923"/>
      <c r="E422" s="924"/>
    </row>
    <row r="423" spans="1:5" ht="18">
      <c r="A423" s="933" t="s">
        <v>1688</v>
      </c>
      <c r="B423" s="909" t="s">
        <v>1689</v>
      </c>
      <c r="C423" s="922"/>
      <c r="D423" s="923"/>
      <c r="E423" s="924"/>
    </row>
    <row r="424" spans="1:5" ht="18">
      <c r="A424" s="933" t="s">
        <v>1696</v>
      </c>
      <c r="B424" s="909" t="s">
        <v>1697</v>
      </c>
      <c r="C424" s="922"/>
      <c r="D424" s="923"/>
      <c r="E424" s="924"/>
    </row>
    <row r="425" spans="1:5" ht="18">
      <c r="A425" s="933"/>
      <c r="B425" s="938" t="s">
        <v>1694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1695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L7" sqref="L7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1090" t="s">
        <v>1719</v>
      </c>
      <c r="C2" s="1091"/>
      <c r="D2" s="1092"/>
      <c r="E2" s="518"/>
      <c r="F2" s="836">
        <v>121858220</v>
      </c>
      <c r="G2" s="862" t="s">
        <v>1328</v>
      </c>
      <c r="H2" s="519"/>
      <c r="I2" s="1093"/>
      <c r="J2" s="1094"/>
      <c r="K2" s="515"/>
      <c r="L2" s="970" t="s">
        <v>1720</v>
      </c>
      <c r="M2" s="971"/>
      <c r="N2" s="972"/>
      <c r="O2" s="520"/>
      <c r="P2" s="667"/>
      <c r="Q2" s="671" t="s">
        <v>1721</v>
      </c>
      <c r="R2" s="673"/>
      <c r="S2" s="508" t="s">
        <v>1224</v>
      </c>
      <c r="T2" s="1095"/>
      <c r="U2" s="1096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1097" t="s">
        <v>1139</v>
      </c>
      <c r="T4" s="1097"/>
      <c r="U4" s="1097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44469</v>
      </c>
      <c r="M6" s="518"/>
      <c r="N6" s="711" t="s">
        <v>1010</v>
      </c>
      <c r="O6" s="510"/>
      <c r="P6" s="838">
        <v>44469</v>
      </c>
      <c r="Q6" s="711" t="s">
        <v>1010</v>
      </c>
      <c r="R6" s="710"/>
      <c r="S6" s="1098">
        <f>+Q4</f>
        <v>2021</v>
      </c>
      <c r="T6" s="1098"/>
      <c r="U6" s="1098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1099" t="s">
        <v>945</v>
      </c>
      <c r="T8" s="1100"/>
      <c r="U8" s="1101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f>+L4</f>
        <v>2021</v>
      </c>
      <c r="G9" s="662">
        <v>44469</v>
      </c>
      <c r="H9" s="518"/>
      <c r="I9" s="544">
        <f>+L4</f>
        <v>2021</v>
      </c>
      <c r="J9" s="664">
        <v>44469</v>
      </c>
      <c r="K9" s="665"/>
      <c r="L9" s="663">
        <v>44469</v>
      </c>
      <c r="M9" s="665"/>
      <c r="N9" s="666">
        <v>44469</v>
      </c>
      <c r="O9" s="545"/>
      <c r="P9" s="684">
        <f>+L4</f>
        <v>2021</v>
      </c>
      <c r="Q9" s="683">
        <v>44469</v>
      </c>
      <c r="R9" s="710"/>
      <c r="S9" s="1102" t="s">
        <v>944</v>
      </c>
      <c r="T9" s="1103"/>
      <c r="U9" s="1104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3325304100</v>
      </c>
      <c r="G13" s="752">
        <v>2480073846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2480073846</v>
      </c>
      <c r="O13" s="854"/>
      <c r="P13" s="950">
        <v>3325304100</v>
      </c>
      <c r="Q13" s="951">
        <v>2480073846</v>
      </c>
      <c r="R13" s="710"/>
      <c r="S13" s="1105" t="s">
        <v>1141</v>
      </c>
      <c r="T13" s="1106"/>
      <c r="U13" s="1107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1675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1108" t="s">
        <v>1673</v>
      </c>
      <c r="T14" s="1109"/>
      <c r="U14" s="1110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1672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1111" t="s">
        <v>1674</v>
      </c>
      <c r="T15" s="1112"/>
      <c r="U15" s="1113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20236100</v>
      </c>
      <c r="G16" s="839">
        <v>16083904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16083904</v>
      </c>
      <c r="O16" s="854"/>
      <c r="P16" s="840">
        <v>20236100</v>
      </c>
      <c r="Q16" s="839">
        <v>16083904</v>
      </c>
      <c r="R16" s="710"/>
      <c r="S16" s="1105" t="s">
        <v>1142</v>
      </c>
      <c r="T16" s="1106"/>
      <c r="U16" s="1107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1114" t="s">
        <v>1143</v>
      </c>
      <c r="T17" s="1115"/>
      <c r="U17" s="1116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6000</v>
      </c>
      <c r="G18" s="839">
        <v>1270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1270</v>
      </c>
      <c r="O18" s="854"/>
      <c r="P18" s="840">
        <v>6000</v>
      </c>
      <c r="Q18" s="839">
        <v>1270</v>
      </c>
      <c r="R18" s="710"/>
      <c r="S18" s="1114" t="s">
        <v>1144</v>
      </c>
      <c r="T18" s="1115"/>
      <c r="U18" s="1116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1114" t="s">
        <v>1146</v>
      </c>
      <c r="T19" s="1115"/>
      <c r="U19" s="1116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100</v>
      </c>
      <c r="G20" s="839">
        <v>6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6</v>
      </c>
      <c r="O20" s="854"/>
      <c r="P20" s="840">
        <v>100</v>
      </c>
      <c r="Q20" s="839">
        <v>6</v>
      </c>
      <c r="R20" s="710"/>
      <c r="S20" s="1114" t="s">
        <v>1147</v>
      </c>
      <c r="T20" s="1115"/>
      <c r="U20" s="1116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1114" t="s">
        <v>1148</v>
      </c>
      <c r="T21" s="1115"/>
      <c r="U21" s="1116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249485</v>
      </c>
      <c r="G22" s="760">
        <v>274122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274122</v>
      </c>
      <c r="O22" s="854"/>
      <c r="P22" s="761">
        <v>249485</v>
      </c>
      <c r="Q22" s="760">
        <v>274122</v>
      </c>
      <c r="R22" s="710"/>
      <c r="S22" s="1117" t="s">
        <v>1676</v>
      </c>
      <c r="T22" s="1118"/>
      <c r="U22" s="1119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3345795785</v>
      </c>
      <c r="G23" s="729">
        <v>2496433148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2496433148</v>
      </c>
      <c r="O23" s="854"/>
      <c r="P23" s="730">
        <v>3345795785</v>
      </c>
      <c r="Q23" s="729">
        <v>2496433148</v>
      </c>
      <c r="R23" s="710"/>
      <c r="S23" s="1120" t="s">
        <v>1149</v>
      </c>
      <c r="T23" s="1121"/>
      <c r="U23" s="1122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1105" t="s">
        <v>1150</v>
      </c>
      <c r="T25" s="1106"/>
      <c r="U25" s="1107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4588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4588</v>
      </c>
      <c r="O26" s="854"/>
      <c r="P26" s="840">
        <v>0</v>
      </c>
      <c r="Q26" s="839">
        <v>4588</v>
      </c>
      <c r="R26" s="710"/>
      <c r="S26" s="1114" t="s">
        <v>1151</v>
      </c>
      <c r="T26" s="1115"/>
      <c r="U26" s="1116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117" t="s">
        <v>1152</v>
      </c>
      <c r="T27" s="1118"/>
      <c r="U27" s="1119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4588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4588</v>
      </c>
      <c r="O28" s="854"/>
      <c r="P28" s="730">
        <v>0</v>
      </c>
      <c r="Q28" s="729">
        <v>4588</v>
      </c>
      <c r="R28" s="710"/>
      <c r="S28" s="1120" t="s">
        <v>1153</v>
      </c>
      <c r="T28" s="1121"/>
      <c r="U28" s="1122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-316290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-316290</v>
      </c>
      <c r="O35" s="854"/>
      <c r="P35" s="730">
        <v>0</v>
      </c>
      <c r="Q35" s="729">
        <v>-316290</v>
      </c>
      <c r="R35" s="710"/>
      <c r="S35" s="1120" t="s">
        <v>1154</v>
      </c>
      <c r="T35" s="1121"/>
      <c r="U35" s="1122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123" t="s">
        <v>1155</v>
      </c>
      <c r="T36" s="1124"/>
      <c r="U36" s="1125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-119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-119</v>
      </c>
      <c r="O37" s="854"/>
      <c r="P37" s="844">
        <v>0</v>
      </c>
      <c r="Q37" s="843">
        <v>-119</v>
      </c>
      <c r="R37" s="710"/>
      <c r="S37" s="1126" t="s">
        <v>1156</v>
      </c>
      <c r="T37" s="1127"/>
      <c r="U37" s="1128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129" t="s">
        <v>1157</v>
      </c>
      <c r="T38" s="1130"/>
      <c r="U38" s="1131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6115</v>
      </c>
      <c r="G40" s="729">
        <v>2643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2643</v>
      </c>
      <c r="O40" s="854"/>
      <c r="P40" s="730">
        <v>6115</v>
      </c>
      <c r="Q40" s="729">
        <v>2643</v>
      </c>
      <c r="R40" s="710"/>
      <c r="S40" s="1120" t="s">
        <v>1158</v>
      </c>
      <c r="T40" s="1121"/>
      <c r="U40" s="1122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0</v>
      </c>
      <c r="K42" s="725"/>
      <c r="L42" s="752">
        <v>0</v>
      </c>
      <c r="M42" s="725"/>
      <c r="N42" s="726">
        <v>0</v>
      </c>
      <c r="O42" s="854"/>
      <c r="P42" s="724">
        <v>0</v>
      </c>
      <c r="Q42" s="752">
        <v>0</v>
      </c>
      <c r="R42" s="710"/>
      <c r="S42" s="1105" t="s">
        <v>1159</v>
      </c>
      <c r="T42" s="1106"/>
      <c r="U42" s="1107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1114" t="s">
        <v>1160</v>
      </c>
      <c r="T43" s="1115"/>
      <c r="U43" s="1116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1114" t="s">
        <v>1161</v>
      </c>
      <c r="T44" s="1115"/>
      <c r="U44" s="1116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11717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11717</v>
      </c>
      <c r="O45" s="854"/>
      <c r="P45" s="761">
        <v>0</v>
      </c>
      <c r="Q45" s="760">
        <v>11717</v>
      </c>
      <c r="R45" s="710"/>
      <c r="S45" s="1117" t="s">
        <v>1162</v>
      </c>
      <c r="T45" s="1118"/>
      <c r="U45" s="1119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11717</v>
      </c>
      <c r="H46" s="518"/>
      <c r="I46" s="730">
        <v>0</v>
      </c>
      <c r="J46" s="729">
        <v>0</v>
      </c>
      <c r="K46" s="725"/>
      <c r="L46" s="729">
        <v>0</v>
      </c>
      <c r="M46" s="725"/>
      <c r="N46" s="731">
        <v>11717</v>
      </c>
      <c r="O46" s="854"/>
      <c r="P46" s="730">
        <v>0</v>
      </c>
      <c r="Q46" s="729">
        <v>11717</v>
      </c>
      <c r="R46" s="710"/>
      <c r="S46" s="1120" t="s">
        <v>1163</v>
      </c>
      <c r="T46" s="1121"/>
      <c r="U46" s="1122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3345801900</v>
      </c>
      <c r="G48" s="753">
        <v>2496135806</v>
      </c>
      <c r="H48" s="518"/>
      <c r="I48" s="754">
        <v>0</v>
      </c>
      <c r="J48" s="753">
        <v>0</v>
      </c>
      <c r="K48" s="725"/>
      <c r="L48" s="753">
        <v>0</v>
      </c>
      <c r="M48" s="725"/>
      <c r="N48" s="755">
        <v>2496135806</v>
      </c>
      <c r="O48" s="856"/>
      <c r="P48" s="754">
        <v>3345801900</v>
      </c>
      <c r="Q48" s="753">
        <v>2496135806</v>
      </c>
      <c r="R48" s="710"/>
      <c r="S48" s="1132" t="s">
        <v>1164</v>
      </c>
      <c r="T48" s="1133"/>
      <c r="U48" s="1134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19965738</v>
      </c>
      <c r="G51" s="734">
        <v>10988551</v>
      </c>
      <c r="H51" s="518"/>
      <c r="I51" s="735">
        <v>0</v>
      </c>
      <c r="J51" s="734">
        <v>0</v>
      </c>
      <c r="K51" s="725"/>
      <c r="L51" s="734">
        <v>0</v>
      </c>
      <c r="M51" s="725"/>
      <c r="N51" s="736">
        <v>10988551</v>
      </c>
      <c r="O51" s="854"/>
      <c r="P51" s="735">
        <v>19965738</v>
      </c>
      <c r="Q51" s="734">
        <v>10988551</v>
      </c>
      <c r="R51" s="710"/>
      <c r="S51" s="1105" t="s">
        <v>1165</v>
      </c>
      <c r="T51" s="1106"/>
      <c r="U51" s="1107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96298</v>
      </c>
      <c r="G52" s="760">
        <v>73617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73617</v>
      </c>
      <c r="O52" s="854"/>
      <c r="P52" s="761">
        <v>96298</v>
      </c>
      <c r="Q52" s="760">
        <v>73617</v>
      </c>
      <c r="R52" s="710"/>
      <c r="S52" s="1114" t="s">
        <v>1166</v>
      </c>
      <c r="T52" s="1115"/>
      <c r="U52" s="1116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1275542</v>
      </c>
      <c r="G53" s="760">
        <v>573747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573747</v>
      </c>
      <c r="O53" s="854"/>
      <c r="P53" s="761">
        <v>1275542</v>
      </c>
      <c r="Q53" s="760">
        <v>573747</v>
      </c>
      <c r="R53" s="710"/>
      <c r="S53" s="1114" t="s">
        <v>1167</v>
      </c>
      <c r="T53" s="1115"/>
      <c r="U53" s="1116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43934366</v>
      </c>
      <c r="G54" s="760">
        <v>32190173</v>
      </c>
      <c r="H54" s="518"/>
      <c r="I54" s="761">
        <v>0</v>
      </c>
      <c r="J54" s="760">
        <v>0</v>
      </c>
      <c r="K54" s="725"/>
      <c r="L54" s="760">
        <v>0</v>
      </c>
      <c r="M54" s="725"/>
      <c r="N54" s="728">
        <v>32190173</v>
      </c>
      <c r="O54" s="854"/>
      <c r="P54" s="761">
        <v>43934366</v>
      </c>
      <c r="Q54" s="760">
        <v>32190173</v>
      </c>
      <c r="R54" s="710"/>
      <c r="S54" s="1114" t="s">
        <v>1168</v>
      </c>
      <c r="T54" s="1115"/>
      <c r="U54" s="1116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12103219</v>
      </c>
      <c r="G55" s="760">
        <v>8529485</v>
      </c>
      <c r="H55" s="518"/>
      <c r="I55" s="761">
        <v>0</v>
      </c>
      <c r="J55" s="760">
        <v>0</v>
      </c>
      <c r="K55" s="725"/>
      <c r="L55" s="760">
        <v>0</v>
      </c>
      <c r="M55" s="725"/>
      <c r="N55" s="728">
        <v>8529485</v>
      </c>
      <c r="O55" s="854"/>
      <c r="P55" s="761">
        <v>12103219</v>
      </c>
      <c r="Q55" s="760">
        <v>8529485</v>
      </c>
      <c r="R55" s="710"/>
      <c r="S55" s="1117" t="s">
        <v>1169</v>
      </c>
      <c r="T55" s="1118"/>
      <c r="U55" s="1119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77375163</v>
      </c>
      <c r="G56" s="756">
        <v>52355573</v>
      </c>
      <c r="H56" s="518"/>
      <c r="I56" s="757">
        <v>0</v>
      </c>
      <c r="J56" s="756">
        <v>0</v>
      </c>
      <c r="K56" s="725"/>
      <c r="L56" s="756">
        <v>0</v>
      </c>
      <c r="M56" s="725"/>
      <c r="N56" s="758">
        <v>52355573</v>
      </c>
      <c r="O56" s="854"/>
      <c r="P56" s="757">
        <v>77375163</v>
      </c>
      <c r="Q56" s="756">
        <v>52355573</v>
      </c>
      <c r="R56" s="710"/>
      <c r="S56" s="1120" t="s">
        <v>1170</v>
      </c>
      <c r="T56" s="1121"/>
      <c r="U56" s="1122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1105" t="s">
        <v>1171</v>
      </c>
      <c r="T58" s="1106"/>
      <c r="U58" s="1107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3518000</v>
      </c>
      <c r="G59" s="760">
        <v>762918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762918</v>
      </c>
      <c r="O59" s="854"/>
      <c r="P59" s="761">
        <v>3518000</v>
      </c>
      <c r="Q59" s="760">
        <v>762918</v>
      </c>
      <c r="R59" s="710"/>
      <c r="S59" s="1114" t="s">
        <v>1172</v>
      </c>
      <c r="T59" s="1115"/>
      <c r="U59" s="1116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1482000</v>
      </c>
      <c r="G60" s="760">
        <v>1068102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1068102</v>
      </c>
      <c r="O60" s="854"/>
      <c r="P60" s="761">
        <v>1482000</v>
      </c>
      <c r="Q60" s="760">
        <v>1068102</v>
      </c>
      <c r="R60" s="710"/>
      <c r="S60" s="1114" t="s">
        <v>1173</v>
      </c>
      <c r="T60" s="1115"/>
      <c r="U60" s="1116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117" t="s">
        <v>1174</v>
      </c>
      <c r="T61" s="1118"/>
      <c r="U61" s="1119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5000000</v>
      </c>
      <c r="G63" s="756">
        <v>1831020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1831020</v>
      </c>
      <c r="O63" s="854"/>
      <c r="P63" s="757">
        <v>5000000</v>
      </c>
      <c r="Q63" s="756">
        <v>1831020</v>
      </c>
      <c r="R63" s="710"/>
      <c r="S63" s="1120" t="s">
        <v>1176</v>
      </c>
      <c r="T63" s="1121"/>
      <c r="U63" s="1122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1105" t="s">
        <v>1177</v>
      </c>
      <c r="T65" s="1106"/>
      <c r="U65" s="1107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9328806</v>
      </c>
      <c r="G66" s="760">
        <v>5813615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5813615</v>
      </c>
      <c r="O66" s="854"/>
      <c r="P66" s="761">
        <v>9328806</v>
      </c>
      <c r="Q66" s="760">
        <v>5813615</v>
      </c>
      <c r="R66" s="710"/>
      <c r="S66" s="1114" t="s">
        <v>1178</v>
      </c>
      <c r="T66" s="1115"/>
      <c r="U66" s="1116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9328806</v>
      </c>
      <c r="G67" s="756">
        <v>5813615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5813615</v>
      </c>
      <c r="O67" s="854"/>
      <c r="P67" s="757">
        <v>9328806</v>
      </c>
      <c r="Q67" s="756">
        <v>5813615</v>
      </c>
      <c r="R67" s="710"/>
      <c r="S67" s="1120" t="s">
        <v>1179</v>
      </c>
      <c r="T67" s="1121"/>
      <c r="U67" s="1122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5361649463</v>
      </c>
      <c r="G69" s="734">
        <v>3704994916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3704994916</v>
      </c>
      <c r="O69" s="854"/>
      <c r="P69" s="735">
        <v>5361649463</v>
      </c>
      <c r="Q69" s="734">
        <v>3704994916</v>
      </c>
      <c r="R69" s="710"/>
      <c r="S69" s="1105" t="s">
        <v>1180</v>
      </c>
      <c r="T69" s="1106"/>
      <c r="U69" s="1107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1114" t="s">
        <v>1181</v>
      </c>
      <c r="T70" s="1115"/>
      <c r="U70" s="1116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5361649463</v>
      </c>
      <c r="G71" s="756">
        <v>3704994916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3704994916</v>
      </c>
      <c r="O71" s="854"/>
      <c r="P71" s="757">
        <v>5361649463</v>
      </c>
      <c r="Q71" s="756">
        <v>3704994916</v>
      </c>
      <c r="R71" s="710"/>
      <c r="S71" s="1120" t="s">
        <v>1182</v>
      </c>
      <c r="T71" s="1121"/>
      <c r="U71" s="1122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184381579</v>
      </c>
      <c r="G73" s="734">
        <v>184753320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184753320</v>
      </c>
      <c r="O73" s="854"/>
      <c r="P73" s="735">
        <v>184381579</v>
      </c>
      <c r="Q73" s="734">
        <v>184753320</v>
      </c>
      <c r="R73" s="710"/>
      <c r="S73" s="1105" t="s">
        <v>1183</v>
      </c>
      <c r="T73" s="1106"/>
      <c r="U73" s="1107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1114" t="s">
        <v>1184</v>
      </c>
      <c r="T74" s="1115"/>
      <c r="U74" s="1116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184381579</v>
      </c>
      <c r="G75" s="756">
        <v>184753320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184753320</v>
      </c>
      <c r="O75" s="854"/>
      <c r="P75" s="757">
        <v>184381579</v>
      </c>
      <c r="Q75" s="756">
        <v>184753320</v>
      </c>
      <c r="R75" s="710"/>
      <c r="S75" s="1120" t="s">
        <v>1185</v>
      </c>
      <c r="T75" s="1121"/>
      <c r="U75" s="1122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5637735011</v>
      </c>
      <c r="G77" s="762">
        <v>3949748444</v>
      </c>
      <c r="H77" s="518"/>
      <c r="I77" s="764">
        <v>0</v>
      </c>
      <c r="J77" s="763">
        <v>0</v>
      </c>
      <c r="K77" s="725"/>
      <c r="L77" s="763">
        <v>0</v>
      </c>
      <c r="M77" s="725"/>
      <c r="N77" s="765">
        <v>3949748444</v>
      </c>
      <c r="O77" s="854"/>
      <c r="P77" s="764">
        <v>5637735011</v>
      </c>
      <c r="Q77" s="762">
        <v>3949748444</v>
      </c>
      <c r="R77" s="710"/>
      <c r="S77" s="1135" t="s">
        <v>1186</v>
      </c>
      <c r="T77" s="1136"/>
      <c r="U77" s="1137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2291933111</v>
      </c>
      <c r="G79" s="752">
        <v>1706426397</v>
      </c>
      <c r="H79" s="518"/>
      <c r="I79" s="724">
        <v>0</v>
      </c>
      <c r="J79" s="752">
        <v>0</v>
      </c>
      <c r="K79" s="725"/>
      <c r="L79" s="752">
        <v>0</v>
      </c>
      <c r="M79" s="725"/>
      <c r="N79" s="726">
        <v>1706426397</v>
      </c>
      <c r="O79" s="854"/>
      <c r="P79" s="724">
        <v>2291933111</v>
      </c>
      <c r="Q79" s="752">
        <v>1706426397</v>
      </c>
      <c r="R79" s="710"/>
      <c r="S79" s="1105" t="s">
        <v>1187</v>
      </c>
      <c r="T79" s="1106"/>
      <c r="U79" s="1107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1114" t="s">
        <v>1188</v>
      </c>
      <c r="T80" s="1115"/>
      <c r="U80" s="1116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2291933111</v>
      </c>
      <c r="G81" s="766">
        <v>1706426397</v>
      </c>
      <c r="H81" s="518"/>
      <c r="I81" s="767">
        <v>0</v>
      </c>
      <c r="J81" s="766">
        <v>0</v>
      </c>
      <c r="K81" s="725"/>
      <c r="L81" s="766">
        <v>0</v>
      </c>
      <c r="M81" s="725"/>
      <c r="N81" s="768">
        <v>1706426397</v>
      </c>
      <c r="O81" s="854"/>
      <c r="P81" s="767">
        <v>2291933111</v>
      </c>
      <c r="Q81" s="766">
        <v>1706426397</v>
      </c>
      <c r="R81" s="710"/>
      <c r="S81" s="1138" t="s">
        <v>1189</v>
      </c>
      <c r="T81" s="1139"/>
      <c r="U81" s="1140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141">
        <f>+IF(+SUM(F82:N82)=0,0,"Контрола: дефицит/излишък = финансиране с обратен знак (Г. + Д. = 0)")</f>
        <v>0</v>
      </c>
      <c r="C82" s="1142"/>
      <c r="D82" s="1143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252813759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252813759</v>
      </c>
      <c r="O83" s="772"/>
      <c r="P83" s="769">
        <v>0</v>
      </c>
      <c r="Q83" s="770">
        <v>252813759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-252813759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-252813759</v>
      </c>
      <c r="O84" s="772"/>
      <c r="P84" s="773">
        <v>0</v>
      </c>
      <c r="Q84" s="774">
        <v>-252813759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1105" t="s">
        <v>1190</v>
      </c>
      <c r="T87" s="1106"/>
      <c r="U87" s="1107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1114" t="s">
        <v>1191</v>
      </c>
      <c r="T88" s="1115"/>
      <c r="U88" s="1116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1120" t="s">
        <v>1192</v>
      </c>
      <c r="T89" s="1121"/>
      <c r="U89" s="1122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1105" t="s">
        <v>1193</v>
      </c>
      <c r="T91" s="1106"/>
      <c r="U91" s="1107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1114" t="s">
        <v>1194</v>
      </c>
      <c r="T92" s="1115"/>
      <c r="U92" s="1116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1114" t="s">
        <v>1195</v>
      </c>
      <c r="T93" s="1115"/>
      <c r="U93" s="1116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117" t="s">
        <v>1196</v>
      </c>
      <c r="T94" s="1118"/>
      <c r="U94" s="1119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1120" t="s">
        <v>1197</v>
      </c>
      <c r="T95" s="1121"/>
      <c r="U95" s="1122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1105" t="s">
        <v>1198</v>
      </c>
      <c r="T97" s="1106"/>
      <c r="U97" s="1107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2415647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2415647</v>
      </c>
      <c r="O98" s="854"/>
      <c r="P98" s="761">
        <v>0</v>
      </c>
      <c r="Q98" s="760">
        <v>2415647</v>
      </c>
      <c r="R98" s="710"/>
      <c r="S98" s="1114" t="s">
        <v>1199</v>
      </c>
      <c r="T98" s="1115"/>
      <c r="U98" s="1116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2415647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2415647</v>
      </c>
      <c r="O99" s="854"/>
      <c r="P99" s="730">
        <v>0</v>
      </c>
      <c r="Q99" s="729">
        <v>2415647</v>
      </c>
      <c r="R99" s="710"/>
      <c r="S99" s="1120" t="s">
        <v>1200</v>
      </c>
      <c r="T99" s="1121"/>
      <c r="U99" s="1122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2415647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2415647</v>
      </c>
      <c r="O101" s="856"/>
      <c r="P101" s="754">
        <v>0</v>
      </c>
      <c r="Q101" s="753">
        <v>2415647</v>
      </c>
      <c r="R101" s="710"/>
      <c r="S101" s="1132" t="s">
        <v>1201</v>
      </c>
      <c r="T101" s="1133"/>
      <c r="U101" s="1134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1105" t="s">
        <v>1202</v>
      </c>
      <c r="T104" s="1106"/>
      <c r="U104" s="1107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1114" t="s">
        <v>1203</v>
      </c>
      <c r="T105" s="1115"/>
      <c r="U105" s="1116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1120" t="s">
        <v>1204</v>
      </c>
      <c r="T106" s="1121"/>
      <c r="U106" s="1122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144" t="s">
        <v>1205</v>
      </c>
      <c r="T108" s="1145"/>
      <c r="U108" s="1146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147" t="s">
        <v>1206</v>
      </c>
      <c r="T109" s="1148"/>
      <c r="U109" s="1149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1120" t="s">
        <v>1207</v>
      </c>
      <c r="T110" s="1121"/>
      <c r="U110" s="1122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1105" t="s">
        <v>1208</v>
      </c>
      <c r="T112" s="1106"/>
      <c r="U112" s="1107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1114" t="s">
        <v>1209</v>
      </c>
      <c r="T113" s="1115"/>
      <c r="U113" s="1116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1120" t="s">
        <v>1210</v>
      </c>
      <c r="T114" s="1121"/>
      <c r="U114" s="1122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-288</v>
      </c>
      <c r="H116" s="518"/>
      <c r="I116" s="735">
        <v>0</v>
      </c>
      <c r="J116" s="734">
        <v>0</v>
      </c>
      <c r="K116" s="725"/>
      <c r="L116" s="734">
        <v>0</v>
      </c>
      <c r="M116" s="725"/>
      <c r="N116" s="736">
        <v>-288</v>
      </c>
      <c r="O116" s="854"/>
      <c r="P116" s="735">
        <v>0</v>
      </c>
      <c r="Q116" s="734">
        <v>-288</v>
      </c>
      <c r="R116" s="710"/>
      <c r="S116" s="1105" t="s">
        <v>1211</v>
      </c>
      <c r="T116" s="1106"/>
      <c r="U116" s="1107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1114" t="s">
        <v>1212</v>
      </c>
      <c r="T117" s="1115"/>
      <c r="U117" s="1116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-288</v>
      </c>
      <c r="H118" s="518"/>
      <c r="I118" s="757">
        <v>0</v>
      </c>
      <c r="J118" s="756">
        <v>0</v>
      </c>
      <c r="K118" s="725"/>
      <c r="L118" s="756">
        <v>0</v>
      </c>
      <c r="M118" s="725"/>
      <c r="N118" s="758">
        <v>-288</v>
      </c>
      <c r="O118" s="854"/>
      <c r="P118" s="757">
        <v>0</v>
      </c>
      <c r="Q118" s="756">
        <v>-288</v>
      </c>
      <c r="R118" s="710"/>
      <c r="S118" s="1120" t="s">
        <v>1213</v>
      </c>
      <c r="T118" s="1121"/>
      <c r="U118" s="1122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-288</v>
      </c>
      <c r="H120" s="518"/>
      <c r="I120" s="776">
        <v>0</v>
      </c>
      <c r="J120" s="763">
        <v>0</v>
      </c>
      <c r="K120" s="725"/>
      <c r="L120" s="763">
        <v>0</v>
      </c>
      <c r="M120" s="725"/>
      <c r="N120" s="765">
        <v>-288</v>
      </c>
      <c r="O120" s="854"/>
      <c r="P120" s="776">
        <v>0</v>
      </c>
      <c r="Q120" s="763">
        <v>-288</v>
      </c>
      <c r="R120" s="710"/>
      <c r="S120" s="1135" t="s">
        <v>1214</v>
      </c>
      <c r="T120" s="1136"/>
      <c r="U120" s="1137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1105" t="s">
        <v>1215</v>
      </c>
      <c r="T122" s="1106"/>
      <c r="U122" s="1107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65966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65966</v>
      </c>
      <c r="O123" s="854"/>
      <c r="P123" s="761">
        <v>0</v>
      </c>
      <c r="Q123" s="760">
        <v>65966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-1741738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-1741738</v>
      </c>
      <c r="O124" s="854"/>
      <c r="P124" s="761">
        <v>0</v>
      </c>
      <c r="Q124" s="760">
        <v>-1741738</v>
      </c>
      <c r="R124" s="710"/>
      <c r="S124" s="1114" t="s">
        <v>1217</v>
      </c>
      <c r="T124" s="1115"/>
      <c r="U124" s="1116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1678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150" t="s">
        <v>1677</v>
      </c>
      <c r="T125" s="1151"/>
      <c r="U125" s="1152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153" t="s">
        <v>1218</v>
      </c>
      <c r="T126" s="1154"/>
      <c r="U126" s="1155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-1675772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-1675772</v>
      </c>
      <c r="O127" s="854"/>
      <c r="P127" s="767">
        <v>0</v>
      </c>
      <c r="Q127" s="766">
        <v>-1675772</v>
      </c>
      <c r="R127" s="710"/>
      <c r="S127" s="1138" t="s">
        <v>1219</v>
      </c>
      <c r="T127" s="1139"/>
      <c r="U127" s="1140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10211476</v>
      </c>
      <c r="H129" s="518"/>
      <c r="I129" s="724">
        <v>0</v>
      </c>
      <c r="J129" s="752">
        <v>0</v>
      </c>
      <c r="K129" s="725"/>
      <c r="L129" s="752">
        <v>0</v>
      </c>
      <c r="M129" s="725"/>
      <c r="N129" s="726">
        <v>10211476</v>
      </c>
      <c r="O129" s="854"/>
      <c r="P129" s="724">
        <v>0</v>
      </c>
      <c r="Q129" s="752">
        <v>10211476</v>
      </c>
      <c r="R129" s="710"/>
      <c r="S129" s="1105" t="s">
        <v>1220</v>
      </c>
      <c r="T129" s="1106"/>
      <c r="U129" s="1107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1114" t="s">
        <v>1221</v>
      </c>
      <c r="T130" s="1115"/>
      <c r="U130" s="1116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263764822</v>
      </c>
      <c r="H131" s="518"/>
      <c r="I131" s="761">
        <v>0</v>
      </c>
      <c r="J131" s="760">
        <v>0</v>
      </c>
      <c r="K131" s="725"/>
      <c r="L131" s="760">
        <v>0</v>
      </c>
      <c r="M131" s="725"/>
      <c r="N131" s="728">
        <v>263764822</v>
      </c>
      <c r="O131" s="854"/>
      <c r="P131" s="761">
        <v>0</v>
      </c>
      <c r="Q131" s="760">
        <v>263764822</v>
      </c>
      <c r="R131" s="710"/>
      <c r="S131" s="1156" t="s">
        <v>1222</v>
      </c>
      <c r="T131" s="1157"/>
      <c r="U131" s="1158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253553346</v>
      </c>
      <c r="H132" s="518"/>
      <c r="I132" s="780">
        <v>0</v>
      </c>
      <c r="J132" s="781">
        <v>0</v>
      </c>
      <c r="K132" s="725"/>
      <c r="L132" s="781">
        <v>0</v>
      </c>
      <c r="M132" s="725"/>
      <c r="N132" s="857">
        <v>253553346</v>
      </c>
      <c r="O132" s="854"/>
      <c r="P132" s="780">
        <v>0</v>
      </c>
      <c r="Q132" s="781">
        <v>253553346</v>
      </c>
      <c r="R132" s="710"/>
      <c r="S132" s="1159" t="s">
        <v>1223</v>
      </c>
      <c r="T132" s="1160"/>
      <c r="U132" s="1161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162">
        <f>+IF(+SUM(F133:N133)=0,0,"Контрола: дефицит/излишък = финансиране с обратен знак (Г. + Д. = 0)")</f>
        <v>0</v>
      </c>
      <c r="C133" s="1162"/>
      <c r="D133" s="1162"/>
      <c r="E133" s="518"/>
      <c r="F133" s="622">
        <f>+ROUND(F83,0)+ROUND(F84,0)</f>
        <v>0</v>
      </c>
      <c r="G133" s="622">
        <f>+ROUND(G83,0)+ROUND(G84,0)</f>
        <v>0</v>
      </c>
      <c r="H133" s="518"/>
      <c r="I133" s="622">
        <f>+ROUND(I83,0)+ROUND(I84,0)</f>
        <v>0</v>
      </c>
      <c r="J133" s="622">
        <f>+ROUND(J83,0)+ROUND(J84,0)</f>
        <v>0</v>
      </c>
      <c r="K133" s="518"/>
      <c r="L133" s="622">
        <f>+ROUND(L83,0)+ROUND(L84,0)</f>
        <v>0</v>
      </c>
      <c r="M133" s="518"/>
      <c r="N133" s="623">
        <f>+ROUND(N83,0)+ROUND(N84,0)</f>
        <v>0</v>
      </c>
      <c r="O133" s="624"/>
      <c r="P133" s="679">
        <f>+ROUND(P83,0)+ROUND(P84,0)</f>
        <v>0</v>
      </c>
      <c r="Q133" s="679">
        <f>+ROUND(Q83,0)+ROUND(Q84,0)</f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 t="e">
        <f>+#REF!</f>
        <v>#REF!</v>
      </c>
      <c r="D134" s="558" t="s">
        <v>1124</v>
      </c>
      <c r="E134" s="518"/>
      <c r="F134" s="1163"/>
      <c r="G134" s="1163"/>
      <c r="H134" s="518"/>
      <c r="I134" s="626" t="s">
        <v>1125</v>
      </c>
      <c r="J134" s="627"/>
      <c r="K134" s="518"/>
      <c r="L134" s="1163"/>
      <c r="M134" s="1163"/>
      <c r="N134" s="1163"/>
      <c r="O134" s="624"/>
      <c r="P134" s="1164"/>
      <c r="Q134" s="1164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tr">
        <f>+IF(+ROUND(F140,2)=0,"O K","НЕРАВНЕНИЕ!")</f>
        <v>O K</v>
      </c>
      <c r="G137" s="785" t="str">
        <f>+IF(+ROUND(G140,2)=0,"O K","НЕРАВНЕНИЕ!")</f>
        <v>O K</v>
      </c>
      <c r="H137" s="634"/>
      <c r="I137" s="635" t="str">
        <f>+IF(+ROUND(I140,2)=0,"O K","НЕРАВНЕНИЕ!")</f>
        <v>O K</v>
      </c>
      <c r="J137" s="636" t="str">
        <f>+IF(+ROUND(J140,2)=0,"O K","НЕРАВНЕНИЕ!")</f>
        <v>O K</v>
      </c>
      <c r="K137" s="637"/>
      <c r="L137" s="638" t="str">
        <f>+IF(+ROUND(L140,2)=0,"O K","НЕРАВНЕНИЕ!")</f>
        <v>O K</v>
      </c>
      <c r="M137" s="639"/>
      <c r="N137" s="640" t="str">
        <f>+IF(+ROUND(N140,2)=0,"O K","НЕРАВНЕНИЕ!")</f>
        <v>O K</v>
      </c>
      <c r="O137" s="628"/>
      <c r="P137" s="786" t="str">
        <f>+IF(+ROUND(P140,2)=0,"O K","НЕРАВНЕНИЕ!")</f>
        <v>O K</v>
      </c>
      <c r="Q137" s="787" t="str">
        <f>+IF(+ROUND(Q140,2)=0,"O K","НЕРАВНЕНИЕ!")</f>
        <v>O K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tr">
        <f>+IF(+ROUND(F141,0)=0,"O K","НЕРАВНЕНИЕ!")</f>
        <v>O K</v>
      </c>
      <c r="G138" s="790" t="str">
        <f>+IF(+ROUND(G141,0)=0,"O K","НЕРАВНЕНИЕ!")</f>
        <v>O K</v>
      </c>
      <c r="H138" s="634"/>
      <c r="I138" s="644" t="str">
        <f>+IF(+ROUND(I141,0)=0,"O K","НЕРАВНЕНИЕ!")</f>
        <v>O K</v>
      </c>
      <c r="J138" s="645" t="str">
        <f>+IF(+ROUND(J141,0)=0,"O K","НЕРАВНЕНИЕ!")</f>
        <v>O K</v>
      </c>
      <c r="K138" s="637"/>
      <c r="L138" s="646" t="str">
        <f>+IF(+ROUND(L141,0)=0,"O K","НЕРАВНЕНИЕ!")</f>
        <v>O K</v>
      </c>
      <c r="M138" s="639"/>
      <c r="N138" s="647" t="str">
        <f>+IF(+ROUND(N141,0)=0,"O K","НЕРАВНЕНИЕ!")</f>
        <v>O K</v>
      </c>
      <c r="O138" s="628"/>
      <c r="P138" s="791" t="str">
        <f>+IF(+ROUND(P141,0)=0,"O K","НЕРАВНЕНИЕ!")</f>
        <v>O K</v>
      </c>
      <c r="Q138" s="792" t="str">
        <f>+IF(+ROUND(Q141,0)=0,"O K","НЕРАВНЕНИЕ!")</f>
        <v>O K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f>+ROUND(F83,0)+ROUND(F84,0)</f>
        <v>0</v>
      </c>
      <c r="G140" s="650">
        <f>+ROUND(G83,0)+ROUND(G84,0)</f>
        <v>0</v>
      </c>
      <c r="H140" s="634"/>
      <c r="I140" s="651">
        <f>+ROUND(I83,0)+ROUND(I84,0)</f>
        <v>0</v>
      </c>
      <c r="J140" s="652">
        <f>+ROUND(J83,0)+ROUND(J84,0)</f>
        <v>0</v>
      </c>
      <c r="K140" s="637"/>
      <c r="L140" s="653">
        <f>+ROUND(L83,0)+ROUND(L84,0)</f>
        <v>0</v>
      </c>
      <c r="M140" s="639"/>
      <c r="N140" s="654">
        <f>+ROUND(N83,0)+ROUND(N84,0)</f>
        <v>0</v>
      </c>
      <c r="O140" s="628"/>
      <c r="P140" s="793">
        <f>+ROUND(P83,0)+ROUND(P84,0)</f>
        <v>0</v>
      </c>
      <c r="Q140" s="794">
        <f>+ROUND(Q83,0)+ROUND(Q84,0)</f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f>SUM(+ROUND(F83,0)+ROUND(F101,0)+ROUND(F120,0)+ROUND(F127,0)+ROUND(F129,0)+ROUND(F130,0))-ROUND(F131,0)</f>
        <v>0</v>
      </c>
      <c r="G141" s="656">
        <f>SUM(+ROUND(G83,0)+ROUND(G101,0)+ROUND(G120,0)+ROUND(G127,0)+ROUND(G129,0)+ROUND(G130,0))-ROUND(G131,0)</f>
        <v>0</v>
      </c>
      <c r="H141" s="634"/>
      <c r="I141" s="657">
        <f>SUM(+ROUND(I83,0)+ROUND(I101,0)+ROUND(I120,0)+ROUND(I127,0)+ROUND(I129,0)+ROUND(I130,0))-ROUND(I131,0)</f>
        <v>0</v>
      </c>
      <c r="J141" s="658">
        <f>SUM(+ROUND(J83,0)+ROUND(J101,0)+ROUND(J120,0)+ROUND(J127,0)+ROUND(J129,0)+ROUND(J130,0))-ROUND(J131,0)</f>
        <v>0</v>
      </c>
      <c r="K141" s="637"/>
      <c r="L141" s="659">
        <f>SUM(+ROUND(L83,0)+ROUND(L101,0)+ROUND(L120,0)+ROUND(L127,0)+ROUND(L129,0)+ROUND(L130,0))-ROUND(L131,0)</f>
        <v>0</v>
      </c>
      <c r="M141" s="639"/>
      <c r="N141" s="660">
        <f>SUM(+ROUND(N83,0)+ROUND(N101,0)+ROUND(N120,0)+ROUND(N127,0)+ROUND(N129,0)+ROUND(N130,0))-ROUND(N131,0)</f>
        <v>0</v>
      </c>
      <c r="O141" s="628"/>
      <c r="P141" s="795">
        <f>SUM(+ROUND(P83,0)+ROUND(P101,0)+ROUND(P120,0)+ROUND(P127,0)+ROUND(P129,0)+ROUND(P130,0))-ROUND(P131,0)</f>
        <v>0</v>
      </c>
      <c r="Q141" s="796">
        <f>SUM(+ROUND(Q83,0)+ROUND(Q101,0)+ROUND(Q120,0)+ROUND(Q127,0)+ROUND(Q129,0)+ROUND(Q130,0))-ROUND(Q131,0)</f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6">
    <mergeCell ref="S131:U131"/>
    <mergeCell ref="S132:U132"/>
    <mergeCell ref="B133:D133"/>
    <mergeCell ref="F134:G134"/>
    <mergeCell ref="L134:N134"/>
    <mergeCell ref="P134:Q134"/>
    <mergeCell ref="S124:U124"/>
    <mergeCell ref="S125:U125"/>
    <mergeCell ref="S126:U126"/>
    <mergeCell ref="S127:U127"/>
    <mergeCell ref="S129:U129"/>
    <mergeCell ref="S130:U130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9:U9"/>
    <mergeCell ref="S13:U13"/>
    <mergeCell ref="S14:U14"/>
    <mergeCell ref="S15:U15"/>
    <mergeCell ref="S16:U16"/>
    <mergeCell ref="S17:U17"/>
    <mergeCell ref="B2:D2"/>
    <mergeCell ref="I2:J2"/>
    <mergeCell ref="T2:U2"/>
    <mergeCell ref="S4:U4"/>
    <mergeCell ref="S6:U6"/>
    <mergeCell ref="S8:U8"/>
  </mergeCells>
  <conditionalFormatting sqref="F133:G133">
    <cfRule type="cellIs" priority="47" dxfId="62" operator="notEqual" stopIfTrue="1">
      <formula>0</formula>
    </cfRule>
  </conditionalFormatting>
  <conditionalFormatting sqref="B133">
    <cfRule type="cellIs" priority="46" dxfId="63" operator="notEqual" stopIfTrue="1">
      <formula>0</formula>
    </cfRule>
    <cfRule type="cellIs" priority="34" dxfId="64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5" operator="equal" stopIfTrue="1">
      <formula>0</formula>
    </cfRule>
    <cfRule type="cellIs" priority="8" dxfId="66" operator="equal" stopIfTrue="1">
      <formula>0</formula>
    </cfRule>
    <cfRule type="cellIs" priority="45" dxfId="67" operator="equal">
      <formula>0</formula>
    </cfRule>
  </conditionalFormatting>
  <conditionalFormatting sqref="I2">
    <cfRule type="cellIs" priority="44" dxfId="67" operator="equal">
      <formula>0</formula>
    </cfRule>
  </conditionalFormatting>
  <conditionalFormatting sqref="F137:G138">
    <cfRule type="cellIs" priority="42" dxfId="68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8" operator="equal" stopIfTrue="1">
      <formula>"НЕРАВНЕНИЕ!"</formula>
    </cfRule>
  </conditionalFormatting>
  <conditionalFormatting sqref="L137:M138">
    <cfRule type="cellIs" priority="40" dxfId="68" operator="equal" stopIfTrue="1">
      <formula>"НЕРАВНЕНИЕ!"</formula>
    </cfRule>
  </conditionalFormatting>
  <conditionalFormatting sqref="F140:G141">
    <cfRule type="cellIs" priority="38" dxfId="68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8" operator="equal" stopIfTrue="1">
      <formula>"НЕРАВНЕНИЕ !"</formula>
    </cfRule>
  </conditionalFormatting>
  <conditionalFormatting sqref="L140:M141">
    <cfRule type="cellIs" priority="36" dxfId="68" operator="equal" stopIfTrue="1">
      <formula>"НЕРАВНЕНИЕ !"</formula>
    </cfRule>
  </conditionalFormatting>
  <conditionalFormatting sqref="I140:J141 L140:L141 N140:N141 F140:G141">
    <cfRule type="cellIs" priority="35" dxfId="68" operator="notEqual">
      <formula>0</formula>
    </cfRule>
  </conditionalFormatting>
  <conditionalFormatting sqref="I133:J133">
    <cfRule type="cellIs" priority="33" dxfId="62" operator="notEqual" stopIfTrue="1">
      <formula>0</formula>
    </cfRule>
  </conditionalFormatting>
  <conditionalFormatting sqref="L82">
    <cfRule type="cellIs" priority="28" dxfId="62" operator="notEqual" stopIfTrue="1">
      <formula>0</formula>
    </cfRule>
  </conditionalFormatting>
  <conditionalFormatting sqref="N82">
    <cfRule type="cellIs" priority="27" dxfId="62" operator="notEqual" stopIfTrue="1">
      <formula>0</formula>
    </cfRule>
  </conditionalFormatting>
  <conditionalFormatting sqref="L133">
    <cfRule type="cellIs" priority="32" dxfId="62" operator="notEqual" stopIfTrue="1">
      <formula>0</formula>
    </cfRule>
  </conditionalFormatting>
  <conditionalFormatting sqref="N133">
    <cfRule type="cellIs" priority="31" dxfId="62" operator="notEqual" stopIfTrue="1">
      <formula>0</formula>
    </cfRule>
  </conditionalFormatting>
  <conditionalFormatting sqref="F82:H82">
    <cfRule type="cellIs" priority="30" dxfId="62" operator="notEqual" stopIfTrue="1">
      <formula>0</formula>
    </cfRule>
  </conditionalFormatting>
  <conditionalFormatting sqref="I82:J82">
    <cfRule type="cellIs" priority="29" dxfId="62" operator="notEqual" stopIfTrue="1">
      <formula>0</formula>
    </cfRule>
  </conditionalFormatting>
  <conditionalFormatting sqref="B82">
    <cfRule type="cellIs" priority="25" dxfId="65" operator="equal">
      <formula>0</formula>
    </cfRule>
    <cfRule type="cellIs" priority="26" dxfId="63" operator="notEqual" stopIfTrue="1">
      <formula>0</formula>
    </cfRule>
  </conditionalFormatting>
  <conditionalFormatting sqref="P133:Q133">
    <cfRule type="cellIs" priority="24" dxfId="62" operator="notEqual" stopIfTrue="1">
      <formula>0</formula>
    </cfRule>
  </conditionalFormatting>
  <conditionalFormatting sqref="P137:Q138">
    <cfRule type="cellIs" priority="22" dxfId="68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8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8" operator="notEqual">
      <formula>0</formula>
    </cfRule>
  </conditionalFormatting>
  <conditionalFormatting sqref="P2">
    <cfRule type="cellIs" priority="14" dxfId="55" operator="equal" stopIfTrue="1">
      <formula>98</formula>
    </cfRule>
    <cfRule type="cellIs" priority="15" dxfId="56" operator="equal" stopIfTrue="1">
      <formula>96</formula>
    </cfRule>
    <cfRule type="cellIs" priority="16" dxfId="57" operator="equal" stopIfTrue="1">
      <formula>42</formula>
    </cfRule>
    <cfRule type="cellIs" priority="17" dxfId="58" operator="equal" stopIfTrue="1">
      <formula>97</formula>
    </cfRule>
    <cfRule type="cellIs" priority="18" dxfId="59" operator="equal" stopIfTrue="1">
      <formula>33</formula>
    </cfRule>
  </conditionalFormatting>
  <conditionalFormatting sqref="Q2">
    <cfRule type="cellIs" priority="9" dxfId="59" operator="equal" stopIfTrue="1">
      <formula>"Чужди средства"</formula>
    </cfRule>
    <cfRule type="cellIs" priority="10" dxfId="58" operator="equal" stopIfTrue="1">
      <formula>"СЕС - ДМП"</formula>
    </cfRule>
    <cfRule type="cellIs" priority="11" dxfId="57" operator="equal" stopIfTrue="1">
      <formula>"СЕС - РА"</formula>
    </cfRule>
    <cfRule type="cellIs" priority="12" dxfId="56" operator="equal" stopIfTrue="1">
      <formula>"СЕС - ДЕС"</formula>
    </cfRule>
    <cfRule type="cellIs" priority="13" dxfId="55" operator="equal" stopIfTrue="1">
      <formula>"СЕС - КСФ"</formula>
    </cfRule>
  </conditionalFormatting>
  <conditionalFormatting sqref="P82:Q82">
    <cfRule type="cellIs" priority="5" dxfId="62" operator="notEqual" stopIfTrue="1">
      <formula>0</formula>
    </cfRule>
  </conditionalFormatting>
  <conditionalFormatting sqref="T2:U2">
    <cfRule type="cellIs" priority="1" dxfId="69" operator="between" stopIfTrue="1">
      <formula>1000000000000</formula>
      <formula>9999999999999990</formula>
    </cfRule>
    <cfRule type="cellIs" priority="2" dxfId="70" operator="between" stopIfTrue="1">
      <formula>10000000000</formula>
      <formula>999999999999</formula>
    </cfRule>
    <cfRule type="cellIs" priority="3" dxfId="71" operator="between" stopIfTrue="1">
      <formula>1000000</formula>
      <formula>99999999</formula>
    </cfRule>
    <cfRule type="cellIs" priority="4" dxfId="72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2021-11-17T14:38:20Z</cp:lastPrinted>
  <dcterms:created xsi:type="dcterms:W3CDTF">1997-12-10T11:54:07Z</dcterms:created>
  <dcterms:modified xsi:type="dcterms:W3CDTF">2021-11-17T14:39:57Z</dcterms:modified>
  <cp:category/>
  <cp:version/>
  <cp:contentType/>
  <cp:contentStatus/>
</cp:coreProperties>
</file>