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44202\Desktop\"/>
    </mc:Choice>
  </mc:AlternateContent>
  <bookViews>
    <workbookView xWindow="480" yWindow="405" windowWidth="23355" windowHeight="9180"/>
  </bookViews>
  <sheets>
    <sheet name="БМП" sheetId="1" r:id="rId1"/>
  </sheets>
  <definedNames>
    <definedName name="_xlnm._FilterDatabase" localSheetId="0" hidden="1">БМП!$A$6:$U$430</definedName>
    <definedName name="_xlnm.Print_Area" localSheetId="0">БМП!$A$1:$O$430</definedName>
    <definedName name="_xlnm.Print_Titles" localSheetId="0">БМП!$1:$6</definedName>
  </definedNames>
  <calcPr calcId="162913"/>
</workbook>
</file>

<file path=xl/calcChain.xml><?xml version="1.0" encoding="utf-8"?>
<calcChain xmlns="http://schemas.openxmlformats.org/spreadsheetml/2006/main">
  <c r="J5" i="1" l="1"/>
  <c r="F5" i="1" l="1"/>
  <c r="L5" i="1" l="1"/>
  <c r="M5" i="1"/>
  <c r="N5" i="1"/>
  <c r="L426" i="1" l="1"/>
  <c r="L419" i="1"/>
  <c r="L407" i="1"/>
  <c r="L402" i="1"/>
  <c r="L386" i="1"/>
  <c r="L372" i="1"/>
  <c r="L287" i="1"/>
  <c r="L279" i="1"/>
  <c r="L269" i="1"/>
  <c r="L265" i="1"/>
  <c r="L256" i="1"/>
  <c r="L251" i="1"/>
  <c r="L202" i="1"/>
  <c r="L183" i="1"/>
  <c r="L177" i="1"/>
  <c r="L160" i="1"/>
  <c r="L153" i="1"/>
  <c r="L146" i="1"/>
  <c r="L137" i="1"/>
  <c r="L131" i="1"/>
  <c r="L122" i="1"/>
  <c r="L116" i="1"/>
  <c r="L102" i="1"/>
  <c r="L97" i="1"/>
  <c r="L83" i="1"/>
  <c r="L55" i="1"/>
  <c r="L21" i="1"/>
  <c r="L7" i="1"/>
  <c r="L6" i="1" s="1"/>
  <c r="K139" i="1"/>
  <c r="K367" i="1"/>
  <c r="N426" i="1"/>
  <c r="M426" i="1"/>
  <c r="N419" i="1"/>
  <c r="M419" i="1"/>
  <c r="N407" i="1"/>
  <c r="M407" i="1"/>
  <c r="N402" i="1"/>
  <c r="M402" i="1"/>
  <c r="N386" i="1"/>
  <c r="M386" i="1"/>
  <c r="N372" i="1"/>
  <c r="M372" i="1"/>
  <c r="N287" i="1"/>
  <c r="M287" i="1"/>
  <c r="N279" i="1"/>
  <c r="M279" i="1"/>
  <c r="N269" i="1"/>
  <c r="M269" i="1"/>
  <c r="N265" i="1"/>
  <c r="M265" i="1"/>
  <c r="N256" i="1"/>
  <c r="M256" i="1"/>
  <c r="N251" i="1"/>
  <c r="M251" i="1"/>
  <c r="N202" i="1"/>
  <c r="M202" i="1"/>
  <c r="N183" i="1"/>
  <c r="M183" i="1"/>
  <c r="N177" i="1"/>
  <c r="M177" i="1"/>
  <c r="N160" i="1"/>
  <c r="M160" i="1"/>
  <c r="N153" i="1"/>
  <c r="M153" i="1"/>
  <c r="N146" i="1"/>
  <c r="M146" i="1"/>
  <c r="N137" i="1"/>
  <c r="M137" i="1"/>
  <c r="N131" i="1"/>
  <c r="M131" i="1"/>
  <c r="N122" i="1"/>
  <c r="M122" i="1"/>
  <c r="N116" i="1"/>
  <c r="M116" i="1"/>
  <c r="N102" i="1"/>
  <c r="M102" i="1"/>
  <c r="N97" i="1"/>
  <c r="M97" i="1"/>
  <c r="N83" i="1"/>
  <c r="M83" i="1"/>
  <c r="N55" i="1"/>
  <c r="M55" i="1"/>
  <c r="N21" i="1"/>
  <c r="M21" i="1"/>
  <c r="N7" i="1"/>
  <c r="M7" i="1"/>
  <c r="G367" i="1"/>
  <c r="C367" i="1"/>
  <c r="K245" i="1"/>
  <c r="G139" i="1"/>
  <c r="C139" i="1"/>
  <c r="N6" i="1" l="1"/>
  <c r="M6" i="1"/>
  <c r="G5" i="1"/>
  <c r="C5" i="1" l="1"/>
  <c r="N4" i="1" l="1"/>
  <c r="K79" i="1" l="1"/>
  <c r="K76" i="1"/>
  <c r="K36" i="1"/>
  <c r="K100" i="1"/>
  <c r="K169" i="1"/>
  <c r="K298" i="1"/>
  <c r="K421" i="1"/>
  <c r="K24" i="1"/>
  <c r="K61" i="1"/>
  <c r="K205" i="1"/>
  <c r="K358" i="1"/>
  <c r="K39" i="1"/>
  <c r="K164" i="1"/>
  <c r="K277" i="1"/>
  <c r="K168" i="1"/>
  <c r="K323" i="1"/>
  <c r="K273" i="1"/>
  <c r="K54" i="1"/>
  <c r="K107" i="1"/>
  <c r="K370" i="1"/>
  <c r="K315" i="1"/>
  <c r="K67" i="1"/>
  <c r="K391" i="1"/>
  <c r="K125" i="1"/>
  <c r="K314" i="1"/>
  <c r="K112" i="1"/>
  <c r="K276" i="1"/>
  <c r="K389" i="1"/>
  <c r="K81" i="1"/>
  <c r="K340" i="1"/>
  <c r="K299" i="1"/>
  <c r="K332" i="1"/>
  <c r="K316" i="1"/>
  <c r="K195" i="1"/>
  <c r="K179" i="1"/>
  <c r="K94" i="1"/>
  <c r="K291" i="1"/>
  <c r="K415" i="1"/>
  <c r="K337" i="1"/>
  <c r="K235" i="1"/>
  <c r="K152" i="1"/>
  <c r="K357" i="1"/>
  <c r="K71" i="1"/>
  <c r="K379" i="1"/>
  <c r="K229" i="1"/>
  <c r="K127" i="1"/>
  <c r="K335" i="1"/>
  <c r="K383" i="1"/>
  <c r="K374" i="1"/>
  <c r="K173" i="1"/>
  <c r="K259" i="1"/>
  <c r="K410" i="1"/>
  <c r="K339" i="1"/>
  <c r="K59" i="1"/>
  <c r="K356" i="1"/>
  <c r="K260" i="1"/>
  <c r="K416" i="1"/>
  <c r="K268" i="1"/>
  <c r="K188" i="1"/>
  <c r="K119" i="1"/>
  <c r="K380" i="1"/>
  <c r="K409" i="1"/>
  <c r="K294" i="1"/>
  <c r="K222" i="1"/>
  <c r="K364" i="1"/>
  <c r="K80" i="1"/>
  <c r="K396" i="1"/>
  <c r="K233" i="1"/>
  <c r="K73" i="1"/>
  <c r="K311" i="1"/>
  <c r="K170" i="1"/>
  <c r="K309" i="1"/>
  <c r="K381" i="1"/>
  <c r="K142" i="1"/>
  <c r="K420" i="1"/>
  <c r="K354" i="1"/>
  <c r="K346" i="1"/>
  <c r="K289" i="1"/>
  <c r="K88" i="1"/>
  <c r="K77" i="1"/>
  <c r="K375" i="1"/>
  <c r="K376" i="1"/>
  <c r="K255" i="1"/>
  <c r="K190" i="1"/>
  <c r="K62" i="1"/>
  <c r="K328" i="1"/>
  <c r="K306" i="1"/>
  <c r="K217" i="1"/>
  <c r="K174" i="1"/>
  <c r="K110" i="1"/>
  <c r="K223" i="1"/>
  <c r="K360" i="1"/>
  <c r="K325" i="1"/>
  <c r="K237" i="1"/>
  <c r="K351" i="1"/>
  <c r="K401" i="1"/>
  <c r="K384" i="1"/>
  <c r="K74" i="1"/>
  <c r="K258" i="1"/>
  <c r="K241" i="1"/>
  <c r="K338" i="1"/>
  <c r="K64" i="1"/>
  <c r="K352" i="1"/>
  <c r="K329" i="1"/>
  <c r="K171" i="1"/>
  <c r="K363" i="1"/>
  <c r="K221" i="1"/>
  <c r="K151" i="1"/>
  <c r="K93" i="1"/>
  <c r="K319" i="1"/>
  <c r="K405" i="1"/>
  <c r="K281" i="1"/>
  <c r="K228" i="1"/>
  <c r="K267" i="1"/>
  <c r="K249" i="1"/>
  <c r="K284" i="1"/>
  <c r="K238" i="1"/>
  <c r="K208" i="1"/>
  <c r="K92" i="1"/>
  <c r="K104" i="1"/>
  <c r="K192" i="1"/>
  <c r="K234" i="1"/>
  <c r="K272" i="1"/>
  <c r="K393" i="1"/>
  <c r="K278" i="1"/>
  <c r="K371" i="1"/>
  <c r="K406" i="1"/>
  <c r="K213" i="1"/>
  <c r="K399" i="1"/>
  <c r="K166" i="1"/>
  <c r="K196" i="1"/>
  <c r="K85" i="1"/>
  <c r="K342" i="1"/>
  <c r="K417" i="1"/>
  <c r="K361" i="1"/>
  <c r="K239" i="1"/>
  <c r="K141" i="1"/>
  <c r="K253" i="1"/>
  <c r="K182" i="1"/>
  <c r="K320" i="1"/>
  <c r="K226" i="1"/>
  <c r="K210" i="1"/>
  <c r="K124" i="1"/>
  <c r="K292" i="1"/>
  <c r="K145" i="1"/>
  <c r="K69" i="1"/>
  <c r="K286" i="1"/>
  <c r="K353" i="1"/>
  <c r="K341" i="1"/>
  <c r="K322" i="1"/>
  <c r="K308" i="1"/>
  <c r="K331" i="1"/>
  <c r="K121" i="1"/>
  <c r="K148" i="1"/>
  <c r="K290" i="1"/>
  <c r="K155" i="1"/>
  <c r="K310" i="1"/>
  <c r="K197" i="1"/>
  <c r="K198" i="1"/>
  <c r="K115" i="1"/>
  <c r="K411" i="1"/>
  <c r="K301" i="1"/>
  <c r="K227" i="1"/>
  <c r="K156" i="1"/>
  <c r="K365" i="1"/>
  <c r="K126" i="1"/>
  <c r="K326" i="1"/>
  <c r="K274" i="1"/>
  <c r="K230" i="1"/>
  <c r="K362" i="1"/>
  <c r="K215" i="1"/>
  <c r="K224" i="1"/>
  <c r="K248" i="1"/>
  <c r="K58" i="1"/>
  <c r="K191" i="1"/>
  <c r="K275" i="1"/>
  <c r="K136" i="1"/>
  <c r="K172" i="1"/>
  <c r="K262" i="1"/>
  <c r="K105" i="1"/>
  <c r="K423" i="1"/>
  <c r="K165" i="1"/>
  <c r="K68" i="1"/>
  <c r="K90" i="1"/>
  <c r="K189" i="1"/>
  <c r="K216" i="1"/>
  <c r="K128" i="1"/>
  <c r="K303" i="1"/>
  <c r="K333" i="1"/>
  <c r="K181" i="1"/>
  <c r="K334" i="1"/>
  <c r="K283" i="1"/>
  <c r="K108" i="1"/>
  <c r="K330" i="1"/>
  <c r="K242" i="1"/>
  <c r="K96" i="1"/>
  <c r="K231" i="1"/>
  <c r="K225" i="1"/>
  <c r="K414" i="1"/>
  <c r="K101" i="1"/>
  <c r="K343" i="1"/>
  <c r="K347" i="1"/>
  <c r="K167" i="1"/>
  <c r="K377" i="1"/>
  <c r="K236" i="1"/>
  <c r="K254" i="1"/>
  <c r="K398" i="1"/>
  <c r="K135" i="1"/>
  <c r="K118" i="1"/>
  <c r="K200" i="1"/>
  <c r="K158" i="1"/>
  <c r="K159" i="1"/>
  <c r="K359" i="1"/>
  <c r="K111" i="1"/>
  <c r="K129" i="1"/>
  <c r="K424" i="1"/>
  <c r="K211" i="1"/>
  <c r="K114" i="1"/>
  <c r="K394" i="1"/>
  <c r="K82" i="1"/>
  <c r="K348" i="1"/>
  <c r="K89" i="1"/>
  <c r="K400" i="1"/>
  <c r="K312" i="1"/>
  <c r="K113" i="1"/>
  <c r="K307" i="1"/>
  <c r="K368" i="1"/>
  <c r="K130" i="1"/>
  <c r="K297" i="1"/>
  <c r="K193" i="1"/>
  <c r="K60" i="1"/>
  <c r="K388" i="1"/>
  <c r="K133" i="1"/>
  <c r="K185" i="1"/>
  <c r="K149" i="1"/>
  <c r="K240" i="1"/>
  <c r="K317" i="1"/>
  <c r="K397" i="1"/>
  <c r="K72" i="1"/>
  <c r="K162" i="1"/>
  <c r="K355" i="1"/>
  <c r="K86" i="1"/>
  <c r="K212" i="1"/>
  <c r="K282" i="1"/>
  <c r="K176" i="1"/>
  <c r="K91" i="1"/>
  <c r="K344" i="1"/>
  <c r="K75" i="1"/>
  <c r="K134" i="1"/>
  <c r="K422" i="1"/>
  <c r="K412" i="1"/>
  <c r="K186" i="1"/>
  <c r="K70" i="1"/>
  <c r="K385" i="1"/>
  <c r="K244" i="1"/>
  <c r="K264" i="1"/>
  <c r="K369" i="1"/>
  <c r="K99" i="1"/>
  <c r="K293" i="1"/>
  <c r="K157" i="1"/>
  <c r="K214" i="1"/>
  <c r="K95" i="1"/>
  <c r="K232" i="1"/>
  <c r="K219" i="1"/>
  <c r="K378" i="1"/>
  <c r="K163" i="1"/>
  <c r="K140" i="1"/>
  <c r="K382" i="1"/>
  <c r="K218" i="1"/>
  <c r="K285" i="1"/>
  <c r="K65" i="1"/>
  <c r="K413" i="1"/>
  <c r="K392" i="1"/>
  <c r="K296" i="1"/>
  <c r="K194" i="1"/>
  <c r="K305" i="1"/>
  <c r="K261" i="1"/>
  <c r="K345" i="1"/>
  <c r="K327" i="1"/>
  <c r="K250" i="1"/>
  <c r="K66" i="1"/>
  <c r="K57" i="1"/>
  <c r="K304" i="1"/>
  <c r="K295" i="1"/>
  <c r="K336" i="1"/>
  <c r="K404" i="1"/>
  <c r="K390" i="1"/>
  <c r="K246" i="1"/>
  <c r="K318" i="1"/>
  <c r="K271" i="1"/>
  <c r="K247" i="1"/>
  <c r="K206" i="1"/>
  <c r="K87" i="1"/>
  <c r="K143" i="1"/>
  <c r="K144" i="1"/>
  <c r="K300" i="1"/>
  <c r="K120" i="1"/>
  <c r="K395" i="1"/>
  <c r="K63" i="1"/>
  <c r="K175" i="1"/>
  <c r="K350" i="1"/>
  <c r="K209" i="1"/>
  <c r="K180" i="1"/>
  <c r="K418" i="1"/>
  <c r="K150" i="1"/>
  <c r="K321" i="1"/>
  <c r="K78" i="1"/>
  <c r="K366" i="1"/>
  <c r="K207" i="1"/>
  <c r="K220" i="1"/>
  <c r="K302" i="1"/>
  <c r="K349" i="1"/>
  <c r="K109" i="1"/>
  <c r="K199" i="1"/>
  <c r="K204" i="1"/>
  <c r="K106" i="1"/>
  <c r="K313" i="1"/>
  <c r="K263" i="1"/>
  <c r="K324" i="1"/>
  <c r="K187" i="1"/>
  <c r="K201" i="1"/>
  <c r="K243" i="1"/>
  <c r="K252" i="1" l="1"/>
  <c r="K280" i="1"/>
  <c r="K161" i="1"/>
  <c r="K257" i="1"/>
  <c r="K203" i="1"/>
  <c r="K288" i="1"/>
  <c r="K178" i="1"/>
  <c r="K373" i="1"/>
  <c r="K408" i="1"/>
  <c r="K132" i="1"/>
  <c r="K184" i="1"/>
  <c r="K103" i="1"/>
  <c r="K270" i="1"/>
  <c r="K98" i="1"/>
  <c r="K84" i="1"/>
  <c r="K117" i="1"/>
  <c r="K147" i="1"/>
  <c r="K403" i="1"/>
  <c r="K266" i="1"/>
  <c r="K387" i="1"/>
  <c r="K154" i="1"/>
  <c r="K138" i="1"/>
  <c r="K123" i="1"/>
  <c r="K429" i="1" l="1"/>
  <c r="K430" i="1"/>
  <c r="K43" i="1" l="1"/>
  <c r="K38" i="1"/>
  <c r="K33" i="1"/>
  <c r="K29" i="1"/>
  <c r="K23" i="1"/>
  <c r="K19" i="1"/>
  <c r="K15" i="1"/>
  <c r="K11" i="1"/>
  <c r="K42" i="1"/>
  <c r="K37" i="1"/>
  <c r="K32" i="1"/>
  <c r="K27" i="1"/>
  <c r="K18" i="1"/>
  <c r="K14" i="1"/>
  <c r="K10" i="1"/>
  <c r="K41" i="1"/>
  <c r="K35" i="1"/>
  <c r="K31" i="1"/>
  <c r="K26" i="1"/>
  <c r="K17" i="1"/>
  <c r="K13" i="1"/>
  <c r="K9" i="1"/>
  <c r="K428" i="1"/>
  <c r="K40" i="1"/>
  <c r="K34" i="1"/>
  <c r="K30" i="1"/>
  <c r="K25" i="1"/>
  <c r="K20" i="1"/>
  <c r="K16" i="1"/>
  <c r="K12" i="1"/>
  <c r="K51" i="1"/>
  <c r="K47" i="1"/>
  <c r="K50" i="1"/>
  <c r="K46" i="1"/>
  <c r="K52" i="1"/>
  <c r="K49" i="1"/>
  <c r="K45" i="1"/>
  <c r="K53" i="1"/>
  <c r="K48" i="1"/>
  <c r="K44" i="1"/>
  <c r="K8" i="1" l="1"/>
  <c r="K22" i="1"/>
  <c r="K427" i="1"/>
  <c r="K56" i="1" l="1"/>
  <c r="K425" i="1" l="1"/>
  <c r="K426" i="1" l="1"/>
  <c r="K419" i="1"/>
  <c r="K407" i="1"/>
  <c r="K402" i="1"/>
  <c r="K386" i="1"/>
  <c r="K372" i="1"/>
  <c r="K287" i="1"/>
  <c r="K279" i="1"/>
  <c r="K269" i="1"/>
  <c r="K265" i="1"/>
  <c r="K256" i="1"/>
  <c r="K251" i="1"/>
  <c r="K202" i="1"/>
  <c r="K183" i="1"/>
  <c r="K177" i="1"/>
  <c r="K160" i="1"/>
  <c r="K153" i="1"/>
  <c r="K146" i="1"/>
  <c r="K137" i="1"/>
  <c r="K131" i="1"/>
  <c r="K122" i="1"/>
  <c r="K116" i="1"/>
  <c r="K102" i="1"/>
  <c r="K97" i="1"/>
  <c r="K83" i="1"/>
  <c r="O6" i="1"/>
  <c r="O4" i="1" s="1"/>
  <c r="K21" i="1"/>
  <c r="K7" i="1" l="1"/>
  <c r="K55" i="1"/>
  <c r="L4" i="1"/>
  <c r="M4" i="1"/>
  <c r="K28" i="1"/>
  <c r="J426" i="1"/>
  <c r="J419" i="1"/>
  <c r="J407" i="1"/>
  <c r="J402" i="1"/>
  <c r="J386" i="1"/>
  <c r="J372" i="1"/>
  <c r="J287" i="1"/>
  <c r="J279" i="1"/>
  <c r="J269" i="1"/>
  <c r="J265" i="1"/>
  <c r="J256" i="1"/>
  <c r="J251" i="1"/>
  <c r="J202" i="1"/>
  <c r="J183" i="1"/>
  <c r="J177" i="1"/>
  <c r="J160" i="1"/>
  <c r="J153" i="1"/>
  <c r="J146" i="1"/>
  <c r="J137" i="1"/>
  <c r="J131" i="1"/>
  <c r="J122" i="1"/>
  <c r="J116" i="1"/>
  <c r="J102" i="1"/>
  <c r="J97" i="1"/>
  <c r="J83" i="1"/>
  <c r="J55" i="1"/>
  <c r="J21" i="1"/>
  <c r="J7" i="1"/>
  <c r="G370" i="1"/>
  <c r="C370" i="1"/>
  <c r="G357" i="1"/>
  <c r="C357" i="1"/>
  <c r="C43" i="1"/>
  <c r="C212" i="1"/>
  <c r="G212" i="1"/>
  <c r="G43" i="1"/>
  <c r="I426" i="1"/>
  <c r="I419" i="1"/>
  <c r="I407" i="1"/>
  <c r="I402" i="1"/>
  <c r="I386" i="1"/>
  <c r="I372" i="1"/>
  <c r="I287" i="1"/>
  <c r="I279" i="1"/>
  <c r="I269" i="1"/>
  <c r="I265" i="1"/>
  <c r="I256" i="1"/>
  <c r="I251" i="1"/>
  <c r="I202" i="1"/>
  <c r="I183" i="1"/>
  <c r="I177" i="1"/>
  <c r="I160" i="1"/>
  <c r="I153" i="1"/>
  <c r="I146" i="1"/>
  <c r="I137" i="1"/>
  <c r="I131" i="1"/>
  <c r="I122" i="1"/>
  <c r="I116" i="1"/>
  <c r="I102" i="1"/>
  <c r="I97" i="1"/>
  <c r="I83" i="1"/>
  <c r="I55" i="1"/>
  <c r="I21" i="1"/>
  <c r="I7" i="1"/>
  <c r="H426" i="1"/>
  <c r="H419" i="1"/>
  <c r="H407" i="1"/>
  <c r="H402" i="1"/>
  <c r="H386" i="1"/>
  <c r="H372" i="1"/>
  <c r="H287" i="1"/>
  <c r="H279" i="1"/>
  <c r="H269" i="1"/>
  <c r="H265" i="1"/>
  <c r="H256" i="1"/>
  <c r="H251" i="1"/>
  <c r="H202" i="1"/>
  <c r="H183" i="1"/>
  <c r="H177" i="1"/>
  <c r="H160" i="1"/>
  <c r="H153" i="1"/>
  <c r="H146" i="1"/>
  <c r="H137" i="1"/>
  <c r="H131" i="1"/>
  <c r="H122" i="1"/>
  <c r="H116" i="1"/>
  <c r="H102" i="1"/>
  <c r="H97" i="1"/>
  <c r="H83" i="1"/>
  <c r="H55" i="1"/>
  <c r="H21" i="1"/>
  <c r="H7" i="1"/>
  <c r="K6" i="1" l="1"/>
  <c r="K4" i="1" s="1"/>
  <c r="J6" i="1"/>
  <c r="J4" i="1" s="1"/>
  <c r="I6" i="1"/>
  <c r="I4" i="1" s="1"/>
  <c r="H6" i="1"/>
  <c r="H4" i="1" s="1"/>
  <c r="G430" i="1" l="1"/>
  <c r="G429" i="1"/>
  <c r="G428" i="1"/>
  <c r="G427" i="1"/>
  <c r="G425" i="1"/>
  <c r="G424" i="1"/>
  <c r="G423" i="1"/>
  <c r="G422" i="1"/>
  <c r="G421" i="1"/>
  <c r="G420" i="1"/>
  <c r="G418" i="1"/>
  <c r="G417" i="1"/>
  <c r="G416" i="1"/>
  <c r="G415" i="1"/>
  <c r="G414" i="1"/>
  <c r="G413" i="1"/>
  <c r="G412" i="1"/>
  <c r="G411" i="1"/>
  <c r="G410" i="1"/>
  <c r="G409" i="1"/>
  <c r="G408" i="1"/>
  <c r="G406" i="1"/>
  <c r="G405" i="1"/>
  <c r="G404" i="1"/>
  <c r="G403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1" i="1"/>
  <c r="G369" i="1"/>
  <c r="G368" i="1"/>
  <c r="G366" i="1"/>
  <c r="G365" i="1"/>
  <c r="G364" i="1"/>
  <c r="G363" i="1"/>
  <c r="G362" i="1"/>
  <c r="G361" i="1"/>
  <c r="G360" i="1"/>
  <c r="G359" i="1"/>
  <c r="G358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8" i="1"/>
  <c r="G267" i="1"/>
  <c r="G266" i="1"/>
  <c r="G264" i="1"/>
  <c r="G263" i="1"/>
  <c r="G262" i="1"/>
  <c r="G261" i="1"/>
  <c r="G260" i="1"/>
  <c r="G259" i="1"/>
  <c r="G258" i="1"/>
  <c r="G257" i="1"/>
  <c r="G255" i="1"/>
  <c r="G254" i="1"/>
  <c r="G253" i="1"/>
  <c r="G252" i="1"/>
  <c r="G250" i="1"/>
  <c r="G249" i="1"/>
  <c r="G248" i="1"/>
  <c r="G247" i="1"/>
  <c r="G246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59" i="1"/>
  <c r="G158" i="1"/>
  <c r="G157" i="1"/>
  <c r="G156" i="1"/>
  <c r="G155" i="1"/>
  <c r="G154" i="1"/>
  <c r="G152" i="1"/>
  <c r="G151" i="1"/>
  <c r="G150" i="1"/>
  <c r="G149" i="1"/>
  <c r="G148" i="1"/>
  <c r="G147" i="1"/>
  <c r="G145" i="1"/>
  <c r="G144" i="1"/>
  <c r="G143" i="1"/>
  <c r="G142" i="1"/>
  <c r="G141" i="1"/>
  <c r="G140" i="1"/>
  <c r="G138" i="1"/>
  <c r="G136" i="1"/>
  <c r="G135" i="1"/>
  <c r="G134" i="1"/>
  <c r="G133" i="1"/>
  <c r="G132" i="1"/>
  <c r="G130" i="1"/>
  <c r="G129" i="1"/>
  <c r="G128" i="1"/>
  <c r="G127" i="1"/>
  <c r="G126" i="1"/>
  <c r="G125" i="1"/>
  <c r="G124" i="1"/>
  <c r="G123" i="1"/>
  <c r="G121" i="1"/>
  <c r="G120" i="1"/>
  <c r="G119" i="1"/>
  <c r="G118" i="1"/>
  <c r="G117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1" i="1"/>
  <c r="G100" i="1"/>
  <c r="G99" i="1"/>
  <c r="G98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2" i="1"/>
  <c r="G81" i="1"/>
  <c r="G80" i="1"/>
  <c r="G78" i="1"/>
  <c r="G77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153" i="1" l="1"/>
  <c r="G21" i="1"/>
  <c r="G102" i="1"/>
  <c r="G386" i="1"/>
  <c r="G407" i="1"/>
  <c r="G426" i="1"/>
  <c r="G116" i="1"/>
  <c r="G131" i="1"/>
  <c r="G146" i="1"/>
  <c r="G83" i="1"/>
  <c r="G160" i="1"/>
  <c r="G183" i="1"/>
  <c r="G251" i="1"/>
  <c r="G265" i="1"/>
  <c r="G279" i="1"/>
  <c r="G372" i="1"/>
  <c r="G55" i="1"/>
  <c r="G122" i="1"/>
  <c r="G137" i="1"/>
  <c r="G402" i="1"/>
  <c r="G419" i="1"/>
  <c r="G7" i="1"/>
  <c r="G97" i="1"/>
  <c r="G177" i="1"/>
  <c r="G202" i="1"/>
  <c r="G256" i="1"/>
  <c r="G269" i="1"/>
  <c r="G287" i="1"/>
  <c r="G6" i="1" l="1"/>
  <c r="G4" i="1" s="1"/>
  <c r="E426" i="1"/>
  <c r="E419" i="1"/>
  <c r="E407" i="1"/>
  <c r="E402" i="1"/>
  <c r="E386" i="1"/>
  <c r="E372" i="1"/>
  <c r="E287" i="1"/>
  <c r="E279" i="1"/>
  <c r="E269" i="1"/>
  <c r="E265" i="1"/>
  <c r="E256" i="1"/>
  <c r="E251" i="1"/>
  <c r="E202" i="1"/>
  <c r="E183" i="1"/>
  <c r="E177" i="1"/>
  <c r="E160" i="1"/>
  <c r="E153" i="1"/>
  <c r="E146" i="1"/>
  <c r="E137" i="1"/>
  <c r="E131" i="1"/>
  <c r="E122" i="1"/>
  <c r="E116" i="1"/>
  <c r="E102" i="1"/>
  <c r="E97" i="1"/>
  <c r="E83" i="1"/>
  <c r="E55" i="1"/>
  <c r="E21" i="1"/>
  <c r="E7" i="1"/>
  <c r="D426" i="1"/>
  <c r="D419" i="1"/>
  <c r="D407" i="1"/>
  <c r="D402" i="1"/>
  <c r="D386" i="1"/>
  <c r="D372" i="1"/>
  <c r="D287" i="1"/>
  <c r="D279" i="1"/>
  <c r="D269" i="1"/>
  <c r="D265" i="1"/>
  <c r="D256" i="1"/>
  <c r="D251" i="1"/>
  <c r="D202" i="1"/>
  <c r="D183" i="1"/>
  <c r="D177" i="1"/>
  <c r="D160" i="1"/>
  <c r="D153" i="1"/>
  <c r="D146" i="1"/>
  <c r="D137" i="1"/>
  <c r="D131" i="1"/>
  <c r="D122" i="1"/>
  <c r="D116" i="1"/>
  <c r="D102" i="1"/>
  <c r="D97" i="1"/>
  <c r="D83" i="1"/>
  <c r="D55" i="1"/>
  <c r="D21" i="1"/>
  <c r="D7" i="1"/>
  <c r="C12" i="1"/>
  <c r="C16" i="1"/>
  <c r="C20" i="1"/>
  <c r="C24" i="1"/>
  <c r="C28" i="1"/>
  <c r="C32" i="1"/>
  <c r="C36" i="1"/>
  <c r="C40" i="1"/>
  <c r="C45" i="1"/>
  <c r="C49" i="1"/>
  <c r="C53" i="1"/>
  <c r="C87" i="1"/>
  <c r="C91" i="1"/>
  <c r="C95" i="1"/>
  <c r="C99" i="1"/>
  <c r="C103" i="1"/>
  <c r="C107" i="1"/>
  <c r="C111" i="1"/>
  <c r="C115" i="1"/>
  <c r="C123" i="1"/>
  <c r="C127" i="1"/>
  <c r="C135" i="1"/>
  <c r="C140" i="1"/>
  <c r="C144" i="1"/>
  <c r="C156" i="1"/>
  <c r="C164" i="1"/>
  <c r="C168" i="1"/>
  <c r="C172" i="1"/>
  <c r="C176" i="1"/>
  <c r="C180" i="1"/>
  <c r="C204" i="1"/>
  <c r="C208" i="1"/>
  <c r="C213" i="1"/>
  <c r="C217" i="1"/>
  <c r="C221" i="1"/>
  <c r="C225" i="1"/>
  <c r="C229" i="1"/>
  <c r="C233" i="1"/>
  <c r="C237" i="1"/>
  <c r="C241" i="1"/>
  <c r="C246" i="1"/>
  <c r="C250" i="1"/>
  <c r="C254" i="1"/>
  <c r="C258" i="1"/>
  <c r="C262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347" i="1"/>
  <c r="C350" i="1"/>
  <c r="C354" i="1"/>
  <c r="C359" i="1"/>
  <c r="C360" i="1"/>
  <c r="C363" i="1"/>
  <c r="C364" i="1"/>
  <c r="C368" i="1"/>
  <c r="C389" i="1"/>
  <c r="C393" i="1"/>
  <c r="C396" i="1"/>
  <c r="C397" i="1"/>
  <c r="C400" i="1"/>
  <c r="C401" i="1"/>
  <c r="C405" i="1"/>
  <c r="C408" i="1"/>
  <c r="C409" i="1"/>
  <c r="C410" i="1"/>
  <c r="C413" i="1"/>
  <c r="C415" i="1"/>
  <c r="C417" i="1"/>
  <c r="C420" i="1"/>
  <c r="C421" i="1"/>
  <c r="C423" i="1"/>
  <c r="C424" i="1"/>
  <c r="C425" i="1"/>
  <c r="C429" i="1"/>
  <c r="C9" i="1"/>
  <c r="C10" i="1"/>
  <c r="C11" i="1"/>
  <c r="C13" i="1"/>
  <c r="C14" i="1"/>
  <c r="C15" i="1"/>
  <c r="C17" i="1"/>
  <c r="C18" i="1"/>
  <c r="C19" i="1"/>
  <c r="C22" i="1"/>
  <c r="C23" i="1"/>
  <c r="C25" i="1"/>
  <c r="C26" i="1"/>
  <c r="C27" i="1"/>
  <c r="C29" i="1"/>
  <c r="C30" i="1"/>
  <c r="C31" i="1"/>
  <c r="C33" i="1"/>
  <c r="C34" i="1"/>
  <c r="C35" i="1"/>
  <c r="C37" i="1"/>
  <c r="C38" i="1"/>
  <c r="C39" i="1"/>
  <c r="C41" i="1"/>
  <c r="C42" i="1"/>
  <c r="C44" i="1"/>
  <c r="C46" i="1"/>
  <c r="C47" i="1"/>
  <c r="C48" i="1"/>
  <c r="C50" i="1"/>
  <c r="C51" i="1"/>
  <c r="C52" i="1"/>
  <c r="C54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7" i="1"/>
  <c r="C78" i="1"/>
  <c r="C80" i="1"/>
  <c r="C81" i="1"/>
  <c r="C82" i="1"/>
  <c r="C84" i="1"/>
  <c r="C85" i="1"/>
  <c r="C86" i="1"/>
  <c r="C88" i="1"/>
  <c r="C89" i="1"/>
  <c r="C90" i="1"/>
  <c r="C92" i="1"/>
  <c r="C93" i="1"/>
  <c r="C94" i="1"/>
  <c r="C96" i="1"/>
  <c r="C98" i="1"/>
  <c r="C100" i="1"/>
  <c r="C101" i="1"/>
  <c r="C104" i="1"/>
  <c r="C105" i="1"/>
  <c r="C106" i="1"/>
  <c r="C108" i="1"/>
  <c r="C109" i="1"/>
  <c r="C110" i="1"/>
  <c r="C112" i="1"/>
  <c r="C113" i="1"/>
  <c r="C114" i="1"/>
  <c r="C117" i="1"/>
  <c r="C118" i="1"/>
  <c r="C119" i="1"/>
  <c r="C120" i="1"/>
  <c r="C121" i="1"/>
  <c r="C124" i="1"/>
  <c r="C125" i="1"/>
  <c r="C126" i="1"/>
  <c r="C128" i="1"/>
  <c r="C129" i="1"/>
  <c r="C130" i="1"/>
  <c r="C132" i="1"/>
  <c r="C133" i="1"/>
  <c r="C134" i="1"/>
  <c r="C136" i="1"/>
  <c r="C138" i="1"/>
  <c r="C141" i="1"/>
  <c r="C142" i="1"/>
  <c r="C143" i="1"/>
  <c r="C145" i="1"/>
  <c r="C147" i="1"/>
  <c r="C148" i="1"/>
  <c r="C149" i="1"/>
  <c r="C150" i="1"/>
  <c r="C151" i="1"/>
  <c r="C152" i="1"/>
  <c r="C154" i="1"/>
  <c r="C155" i="1"/>
  <c r="C157" i="1"/>
  <c r="C158" i="1"/>
  <c r="C159" i="1"/>
  <c r="C161" i="1"/>
  <c r="C162" i="1"/>
  <c r="C163" i="1"/>
  <c r="C165" i="1"/>
  <c r="C166" i="1"/>
  <c r="C167" i="1"/>
  <c r="C169" i="1"/>
  <c r="C170" i="1"/>
  <c r="C171" i="1"/>
  <c r="C173" i="1"/>
  <c r="C174" i="1"/>
  <c r="C175" i="1"/>
  <c r="C178" i="1"/>
  <c r="C179" i="1"/>
  <c r="C181" i="1"/>
  <c r="C182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3" i="1"/>
  <c r="C205" i="1"/>
  <c r="C206" i="1"/>
  <c r="C207" i="1"/>
  <c r="C209" i="1"/>
  <c r="C210" i="1"/>
  <c r="C211" i="1"/>
  <c r="C214" i="1"/>
  <c r="C215" i="1"/>
  <c r="C216" i="1"/>
  <c r="C218" i="1"/>
  <c r="C219" i="1"/>
  <c r="C220" i="1"/>
  <c r="C222" i="1"/>
  <c r="C223" i="1"/>
  <c r="C224" i="1"/>
  <c r="C226" i="1"/>
  <c r="C227" i="1"/>
  <c r="C228" i="1"/>
  <c r="C230" i="1"/>
  <c r="C231" i="1"/>
  <c r="C232" i="1"/>
  <c r="C234" i="1"/>
  <c r="C235" i="1"/>
  <c r="C236" i="1"/>
  <c r="C238" i="1"/>
  <c r="C239" i="1"/>
  <c r="C240" i="1"/>
  <c r="C242" i="1"/>
  <c r="C243" i="1"/>
  <c r="C244" i="1"/>
  <c r="C247" i="1"/>
  <c r="C248" i="1"/>
  <c r="C249" i="1"/>
  <c r="C252" i="1"/>
  <c r="C253" i="1"/>
  <c r="C255" i="1"/>
  <c r="C257" i="1"/>
  <c r="C259" i="1"/>
  <c r="C260" i="1"/>
  <c r="C261" i="1"/>
  <c r="C263" i="1"/>
  <c r="C264" i="1"/>
  <c r="C266" i="1"/>
  <c r="C267" i="1"/>
  <c r="C268" i="1"/>
  <c r="C271" i="1"/>
  <c r="C272" i="1"/>
  <c r="C273" i="1"/>
  <c r="C275" i="1"/>
  <c r="C276" i="1"/>
  <c r="C277" i="1"/>
  <c r="C280" i="1"/>
  <c r="C281" i="1"/>
  <c r="C283" i="1"/>
  <c r="C284" i="1"/>
  <c r="C285" i="1"/>
  <c r="C288" i="1"/>
  <c r="C289" i="1"/>
  <c r="C291" i="1"/>
  <c r="C292" i="1"/>
  <c r="C293" i="1"/>
  <c r="C295" i="1"/>
  <c r="C296" i="1"/>
  <c r="C297" i="1"/>
  <c r="C299" i="1"/>
  <c r="C300" i="1"/>
  <c r="C301" i="1"/>
  <c r="C303" i="1"/>
  <c r="C304" i="1"/>
  <c r="C305" i="1"/>
  <c r="C307" i="1"/>
  <c r="C308" i="1"/>
  <c r="C309" i="1"/>
  <c r="C311" i="1"/>
  <c r="C312" i="1"/>
  <c r="C313" i="1"/>
  <c r="C315" i="1"/>
  <c r="C316" i="1"/>
  <c r="C317" i="1"/>
  <c r="C319" i="1"/>
  <c r="C320" i="1"/>
  <c r="C321" i="1"/>
  <c r="C323" i="1"/>
  <c r="C324" i="1"/>
  <c r="C325" i="1"/>
  <c r="C327" i="1"/>
  <c r="C328" i="1"/>
  <c r="C329" i="1"/>
  <c r="C331" i="1"/>
  <c r="C332" i="1"/>
  <c r="C333" i="1"/>
  <c r="C335" i="1"/>
  <c r="C336" i="1"/>
  <c r="C337" i="1"/>
  <c r="C339" i="1"/>
  <c r="C340" i="1"/>
  <c r="C341" i="1"/>
  <c r="C343" i="1"/>
  <c r="C344" i="1"/>
  <c r="C345" i="1"/>
  <c r="C348" i="1"/>
  <c r="C349" i="1"/>
  <c r="C351" i="1"/>
  <c r="C352" i="1"/>
  <c r="C353" i="1"/>
  <c r="C355" i="1"/>
  <c r="C356" i="1"/>
  <c r="C358" i="1"/>
  <c r="C361" i="1"/>
  <c r="C362" i="1"/>
  <c r="C365" i="1"/>
  <c r="C366" i="1"/>
  <c r="C369" i="1"/>
  <c r="C371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7" i="1"/>
  <c r="C388" i="1"/>
  <c r="C390" i="1"/>
  <c r="C391" i="1"/>
  <c r="C392" i="1"/>
  <c r="C394" i="1"/>
  <c r="C395" i="1"/>
  <c r="C398" i="1"/>
  <c r="C399" i="1"/>
  <c r="C403" i="1"/>
  <c r="C404" i="1"/>
  <c r="C406" i="1"/>
  <c r="C411" i="1"/>
  <c r="C412" i="1"/>
  <c r="C414" i="1"/>
  <c r="C416" i="1"/>
  <c r="C418" i="1"/>
  <c r="C422" i="1"/>
  <c r="C427" i="1"/>
  <c r="C428" i="1"/>
  <c r="C430" i="1"/>
  <c r="F7" i="1"/>
  <c r="F21" i="1"/>
  <c r="F55" i="1"/>
  <c r="F83" i="1"/>
  <c r="F97" i="1"/>
  <c r="F102" i="1"/>
  <c r="F116" i="1"/>
  <c r="F122" i="1"/>
  <c r="F131" i="1"/>
  <c r="F137" i="1"/>
  <c r="F146" i="1"/>
  <c r="F153" i="1"/>
  <c r="F160" i="1"/>
  <c r="F177" i="1"/>
  <c r="F183" i="1"/>
  <c r="F202" i="1"/>
  <c r="F251" i="1"/>
  <c r="F256" i="1"/>
  <c r="F265" i="1"/>
  <c r="F269" i="1"/>
  <c r="F279" i="1"/>
  <c r="F287" i="1"/>
  <c r="F372" i="1"/>
  <c r="F386" i="1"/>
  <c r="F402" i="1"/>
  <c r="F407" i="1"/>
  <c r="F419" i="1"/>
  <c r="F426" i="1"/>
  <c r="E6" i="1" l="1"/>
  <c r="E4" i="1" s="1"/>
  <c r="D6" i="1"/>
  <c r="D4" i="1" s="1"/>
  <c r="C402" i="1"/>
  <c r="C279" i="1"/>
  <c r="C269" i="1"/>
  <c r="C251" i="1"/>
  <c r="C131" i="1"/>
  <c r="C97" i="1"/>
  <c r="C372" i="1"/>
  <c r="C265" i="1"/>
  <c r="C160" i="1"/>
  <c r="C122" i="1"/>
  <c r="C102" i="1"/>
  <c r="C256" i="1"/>
  <c r="C183" i="1"/>
  <c r="C137" i="1"/>
  <c r="C83" i="1"/>
  <c r="C287" i="1"/>
  <c r="C177" i="1"/>
  <c r="C146" i="1"/>
  <c r="C55" i="1"/>
  <c r="C21" i="1"/>
  <c r="C407" i="1"/>
  <c r="C202" i="1"/>
  <c r="C116" i="1"/>
  <c r="C419" i="1"/>
  <c r="C426" i="1"/>
  <c r="C386" i="1"/>
  <c r="C153" i="1"/>
  <c r="C8" i="1"/>
  <c r="C7" i="1" s="1"/>
  <c r="C6" i="1" l="1"/>
  <c r="C4" i="1" s="1"/>
  <c r="F6" i="1"/>
  <c r="F4" i="1" s="1"/>
</calcChain>
</file>

<file path=xl/sharedStrings.xml><?xml version="1.0" encoding="utf-8"?>
<sst xmlns="http://schemas.openxmlformats.org/spreadsheetml/2006/main" count="842" uniqueCount="837">
  <si>
    <t>Рег.№ ЛЗ</t>
  </si>
  <si>
    <t>ЛЗ за БМП</t>
  </si>
  <si>
    <t>РЗОК Благоевград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</si>
  <si>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</si>
  <si>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</si>
  <si>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</si>
  <si>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</si>
  <si>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</si>
  <si>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</si>
  <si>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</si>
  <si>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</si>
  <si>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</si>
  <si>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</si>
  <si>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</si>
  <si>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</si>
  <si>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</si>
  <si>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</si>
  <si>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</si>
  <si>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</si>
  <si>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</si>
  <si>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</si>
  <si>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</si>
  <si>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</si>
  <si>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</si>
  <si>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МБАЛ Разлог ЕООД</t>
  </si>
  <si>
    <t>0140211003</t>
  </si>
  <si>
    <t>МБАЛ Югозападна болница ООД</t>
  </si>
  <si>
    <t>0140233007</t>
  </si>
  <si>
    <t>СБР НК фил.Сандански ЕАД</t>
  </si>
  <si>
    <t>РЗОК Бургас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</si>
  <si>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</si>
  <si>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</si>
  <si>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</si>
  <si>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</si>
  <si>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0204131010</t>
  </si>
  <si>
    <t>МЦ св.София - Бургас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</si>
  <si>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</si>
  <si>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</si>
  <si>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</si>
  <si>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</si>
  <si>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</si>
  <si>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</si>
  <si>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0204134005</t>
  </si>
  <si>
    <t>ДКЦ Ел Масри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</si>
  <si>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</si>
  <si>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</si>
  <si>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</si>
  <si>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</si>
  <si>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</si>
  <si>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</si>
  <si>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</si>
  <si>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</si>
  <si>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</si>
  <si>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</si>
  <si>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</si>
  <si>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</si>
  <si>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</si>
  <si>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</si>
  <si>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0204212028</t>
  </si>
  <si>
    <t>Аджибадем Сити Клиник СБАЛК Бургас   ООД</t>
  </si>
  <si>
    <t>0204232016</t>
  </si>
  <si>
    <t xml:space="preserve"> СБР - БМБ  ЕАД</t>
  </si>
  <si>
    <t>0204331011</t>
  </si>
  <si>
    <t>ЦПЗ проф.д-р Иван Темков - Бургас</t>
  </si>
  <si>
    <t>0204333012</t>
  </si>
  <si>
    <t xml:space="preserve"> ЦКВЗ - Бургас  ЕООД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</si>
  <si>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</si>
  <si>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</si>
  <si>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</si>
  <si>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</si>
  <si>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</si>
  <si>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</si>
  <si>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</si>
  <si>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</si>
  <si>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</si>
  <si>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</si>
  <si>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</si>
  <si>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</si>
  <si>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</si>
  <si>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</si>
  <si>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</si>
  <si>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</si>
  <si>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</si>
  <si>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</si>
  <si>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</si>
  <si>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</si>
  <si>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</si>
  <si>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</si>
  <si>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0290232001</t>
  </si>
  <si>
    <t>"СБР- Вита" ЕООД</t>
  </si>
  <si>
    <t>0290211001</t>
  </si>
  <si>
    <t>МБАЛ "Сърце и мозък "ЕАД</t>
  </si>
  <si>
    <t>0290221001</t>
  </si>
  <si>
    <t>МБПЛР Вита ЕООД клон Поморие</t>
  </si>
  <si>
    <t>РЗОК Варна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</si>
  <si>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</si>
  <si>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</si>
  <si>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</si>
  <si>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</si>
  <si>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</si>
  <si>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</si>
  <si>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</si>
  <si>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</si>
  <si>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</si>
  <si>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</si>
  <si>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0306134011</t>
  </si>
  <si>
    <t>ДКЦ Младост - М Варна 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</si>
  <si>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</si>
  <si>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</si>
  <si>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</si>
  <si>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</si>
  <si>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</si>
  <si>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</si>
  <si>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</si>
  <si>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</si>
  <si>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</si>
  <si>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</si>
  <si>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</si>
  <si>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</si>
  <si>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</si>
  <si>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</si>
  <si>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</si>
  <si>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</si>
  <si>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</si>
  <si>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</si>
  <si>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</si>
  <si>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</si>
  <si>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</si>
  <si>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</si>
  <si>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</si>
  <si>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</si>
  <si>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</si>
  <si>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</si>
  <si>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</si>
  <si>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</si>
  <si>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</si>
  <si>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</si>
  <si>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</si>
  <si>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</si>
  <si>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</si>
  <si>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</si>
  <si>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</si>
  <si>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</si>
  <si>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</si>
  <si>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</si>
  <si>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 xml:space="preserve"> РЗОК Велико Търново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</si>
  <si>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</si>
  <si>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</si>
  <si>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</si>
  <si>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</si>
  <si>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</si>
  <si>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</si>
  <si>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</si>
  <si>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</si>
  <si>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</si>
  <si>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</si>
  <si>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</si>
  <si>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</si>
  <si>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</si>
  <si>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</si>
  <si>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</si>
  <si>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</si>
  <si>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</si>
  <si>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</si>
  <si>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</si>
  <si>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</si>
  <si>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</si>
  <si>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</si>
  <si>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</si>
  <si>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</si>
  <si>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</si>
  <si>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</si>
  <si>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РЗОК Видин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</si>
  <si>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</si>
  <si>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</si>
  <si>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</si>
  <si>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</si>
  <si>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0509391007</t>
  </si>
  <si>
    <t>ДЦ Екзарх Антим І ЕООД Видин</t>
  </si>
  <si>
    <t>0509391009</t>
  </si>
  <si>
    <t>ДЦ Омега ЕООД</t>
  </si>
  <si>
    <t>РЗОК Враца</t>
  </si>
  <si>
    <t>0608211003</t>
  </si>
  <si>
    <t>МБАЛ Бяла Слатина  ЕООД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</si>
  <si>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</si>
  <si>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</si>
  <si>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</si>
  <si>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</si>
  <si>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</si>
  <si>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</si>
  <si>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0610211020</t>
  </si>
  <si>
    <t>МБАЛ Вива Медика   ООД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</si>
  <si>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</si>
  <si>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</si>
  <si>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</si>
  <si>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</si>
  <si>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</si>
  <si>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</si>
  <si>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</si>
  <si>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</si>
  <si>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</si>
  <si>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</si>
  <si>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</si>
  <si>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</si>
  <si>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</si>
  <si>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</si>
  <si>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</si>
  <si>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</si>
  <si>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РЗОК Габрово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</si>
  <si>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</si>
  <si>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</si>
  <si>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</si>
  <si>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</si>
  <si>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</si>
  <si>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</si>
  <si>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</si>
  <si>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</si>
  <si>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</si>
  <si>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</si>
  <si>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РЗОК Добрич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</si>
  <si>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</si>
  <si>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</si>
  <si>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</si>
  <si>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</si>
  <si>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</si>
  <si>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</si>
  <si>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</si>
  <si>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</si>
  <si>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</si>
  <si>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</si>
  <si>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</si>
  <si>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</si>
  <si>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</si>
  <si>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</si>
  <si>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</si>
  <si>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</si>
  <si>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РЗОК Кърджали</t>
  </si>
  <si>
    <t>0902211002</t>
  </si>
  <si>
    <t>МБАЛ Ардино ЕООД</t>
  </si>
  <si>
    <t>0915211004</t>
  </si>
  <si>
    <t>МБАЛ  Живот+ ЕООД  Крумовград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</si>
  <si>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</si>
  <si>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</si>
  <si>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</si>
  <si>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</si>
  <si>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</si>
  <si>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МБАЛ Д-р С. Ростовцев ЕООД Момчилград</t>
  </si>
  <si>
    <t>РЗОК Кюстендил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</si>
  <si>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</si>
  <si>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</si>
  <si>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</si>
  <si>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</si>
  <si>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</si>
  <si>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</si>
  <si>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</si>
  <si>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</si>
  <si>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</si>
  <si>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</si>
  <si>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</si>
  <si>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</si>
  <si>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</si>
  <si>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</si>
  <si>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РЗОК Ловеч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</si>
  <si>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</si>
  <si>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</si>
  <si>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</si>
  <si>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</si>
  <si>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</si>
  <si>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</si>
  <si>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</si>
  <si>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</si>
  <si>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</si>
  <si>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</si>
  <si>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</si>
  <si>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</si>
  <si>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РЗОК Монтана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</si>
  <si>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</si>
  <si>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</si>
  <si>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</si>
  <si>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</si>
  <si>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</si>
  <si>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</si>
  <si>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</si>
  <si>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</si>
  <si>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</si>
  <si>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</si>
  <si>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</si>
  <si>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</si>
  <si>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РЗОК Пазарджик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</si>
  <si>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</si>
  <si>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</si>
  <si>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</si>
  <si>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</si>
  <si>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</si>
  <si>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</si>
  <si>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</si>
  <si>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</si>
  <si>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</si>
  <si>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</si>
  <si>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</si>
  <si>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</si>
  <si>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</si>
  <si>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</si>
  <si>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1319211005</t>
  </si>
  <si>
    <t>"МБАЛ-Ескулап" ООД гр.Пазарджик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</si>
  <si>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</si>
  <si>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</si>
  <si>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</si>
  <si>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</si>
  <si>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</si>
  <si>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</si>
  <si>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</si>
  <si>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</si>
  <si>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</si>
  <si>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</si>
  <si>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</si>
  <si>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</si>
  <si>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</si>
  <si>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</si>
  <si>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</si>
  <si>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РЗОК Перник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</si>
  <si>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</si>
  <si>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</si>
  <si>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</si>
  <si>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</si>
  <si>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</si>
  <si>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</si>
  <si>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</si>
  <si>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</si>
  <si>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</si>
  <si>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</si>
  <si>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РЗОК Плевен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</si>
  <si>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</si>
  <si>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</si>
  <si>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</si>
  <si>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</si>
  <si>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</si>
  <si>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</si>
  <si>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</si>
  <si>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</si>
  <si>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</si>
  <si>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</si>
  <si>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</si>
  <si>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</si>
  <si>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</si>
  <si>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</si>
  <si>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</si>
  <si>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</si>
  <si>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</si>
  <si>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</si>
  <si>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</si>
  <si>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</si>
  <si>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</si>
  <si>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</si>
  <si>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</si>
  <si>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</si>
  <si>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</si>
  <si>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</si>
  <si>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</si>
  <si>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</si>
  <si>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</si>
  <si>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</si>
  <si>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</si>
  <si>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</si>
  <si>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</si>
  <si>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</si>
  <si>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</si>
  <si>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</si>
  <si>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РЗОК Пловдив</t>
  </si>
  <si>
    <t>1601211005</t>
  </si>
  <si>
    <t>МБАЛ Асеновград ЕООД гр. Асеновград</t>
  </si>
  <si>
    <t>1601232056</t>
  </si>
  <si>
    <t>СБР Света Богородица ЕООД -Нареченски бани</t>
  </si>
  <si>
    <t>1601221027</t>
  </si>
  <si>
    <t>МБПЛР Света Богородица ЕООД - 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</si>
  <si>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</si>
  <si>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</si>
  <si>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</si>
  <si>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</si>
  <si>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</si>
  <si>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</si>
  <si>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</si>
  <si>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</si>
  <si>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</si>
  <si>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</si>
  <si>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</si>
  <si>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</si>
  <si>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</si>
  <si>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</si>
  <si>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</si>
  <si>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</si>
  <si>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</si>
  <si>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</si>
  <si>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</si>
  <si>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</si>
  <si>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</si>
  <si>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</si>
  <si>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</si>
  <si>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</si>
  <si>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</si>
  <si>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</si>
  <si>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</si>
  <si>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</si>
  <si>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</si>
  <si>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</si>
  <si>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</si>
  <si>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</si>
  <si>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</si>
  <si>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</si>
  <si>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</si>
  <si>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</si>
  <si>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</si>
  <si>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</si>
  <si>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</si>
  <si>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</si>
  <si>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</si>
  <si>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</si>
  <si>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</si>
  <si>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</si>
  <si>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</si>
  <si>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</si>
  <si>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</si>
  <si>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</si>
  <si>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</si>
  <si>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</si>
  <si>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</si>
  <si>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</si>
  <si>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</si>
  <si>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ЦКВЗ Пловдив ЕООД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</si>
  <si>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</si>
  <si>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</si>
  <si>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</si>
  <si>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</si>
  <si>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</si>
  <si>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</si>
  <si>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</si>
  <si>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</si>
  <si>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</si>
  <si>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</si>
  <si>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</si>
  <si>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МБАЛ Първомай ЕООД гр. Първомай</t>
  </si>
  <si>
    <t>1625131001</t>
  </si>
  <si>
    <t>МЦ Св. Елисавета - Раковски ООД</t>
  </si>
  <si>
    <t>1625211008</t>
  </si>
  <si>
    <t>МБАЛ Раковски ЕООД гр. Раковски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</si>
  <si>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</si>
  <si>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</si>
  <si>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</si>
  <si>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</si>
  <si>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</si>
  <si>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</si>
  <si>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</si>
  <si>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</si>
  <si>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</si>
  <si>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</si>
  <si>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</si>
  <si>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</si>
  <si>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</si>
  <si>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</si>
  <si>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</si>
  <si>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МБПЛ Иван Раев Сопот ЕООД</t>
  </si>
  <si>
    <t>РЗОК Разград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</si>
  <si>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</si>
  <si>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</si>
  <si>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</si>
  <si>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</si>
  <si>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</si>
  <si>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</si>
  <si>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</si>
  <si>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</si>
  <si>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РЗОК Русе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</si>
  <si>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</si>
  <si>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</si>
  <si>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</si>
  <si>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</si>
  <si>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</si>
  <si>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</si>
  <si>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</si>
  <si>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</si>
  <si>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</si>
  <si>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</si>
  <si>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</si>
  <si>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</si>
  <si>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</si>
  <si>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</si>
  <si>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</si>
  <si>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</si>
  <si>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РЗОК Силистра</t>
  </si>
  <si>
    <t>1910211003</t>
  </si>
  <si>
    <t>МБАЛ Дулово ЕООД</t>
  </si>
  <si>
    <t>1931211001</t>
  </si>
  <si>
    <t>МБАЛ Силистра АД</t>
  </si>
  <si>
    <t>1934211002</t>
  </si>
  <si>
    <t>МБАЛ Тутракан ЕООД</t>
  </si>
  <si>
    <t>РЗОК Сливен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</si>
  <si>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</si>
  <si>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</si>
  <si>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</si>
  <si>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</si>
  <si>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</si>
  <si>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</si>
  <si>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</si>
  <si>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</si>
  <si>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</si>
  <si>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</si>
  <si>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</si>
  <si>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</si>
  <si>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</si>
  <si>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</si>
  <si>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2020333008</t>
  </si>
  <si>
    <t>"ЦКВЗ - Сливен" ЕООД</t>
  </si>
  <si>
    <t>2020911006</t>
  </si>
  <si>
    <t>МБАЛ Сливен към ВМА София</t>
  </si>
  <si>
    <t>РЗОК Смолян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</si>
  <si>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</si>
  <si>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</si>
  <si>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</si>
  <si>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</si>
  <si>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</si>
  <si>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</si>
  <si>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</si>
  <si>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</si>
  <si>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</si>
  <si>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</si>
  <si>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</si>
  <si>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</si>
  <si>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</si>
  <si>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</si>
  <si>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РЗОК София град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</si>
  <si>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</si>
  <si>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</si>
  <si>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</si>
  <si>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</si>
  <si>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</si>
  <si>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</si>
  <si>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</si>
  <si>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</si>
  <si>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</si>
  <si>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</si>
  <si>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</si>
  <si>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</si>
  <si>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</si>
  <si>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</si>
  <si>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</si>
  <si>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</si>
  <si>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</si>
  <si>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</si>
  <si>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</si>
  <si>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</si>
  <si>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2201211059</t>
  </si>
  <si>
    <t>СБАЛГАР- Д-Р МАЛИНОВ ООД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</si>
  <si>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</si>
  <si>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</si>
  <si>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</si>
  <si>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</si>
  <si>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</si>
  <si>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</si>
  <si>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</si>
  <si>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</si>
  <si>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</si>
  <si>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</si>
  <si>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</si>
  <si>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</si>
  <si>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</si>
  <si>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</si>
  <si>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</si>
  <si>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</si>
  <si>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</si>
  <si>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</si>
  <si>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</si>
  <si>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</si>
  <si>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</si>
  <si>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</si>
  <si>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</si>
  <si>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</si>
  <si>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</si>
  <si>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</si>
  <si>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</si>
  <si>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</si>
  <si>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</si>
  <si>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</si>
  <si>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</si>
  <si>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</si>
  <si>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</si>
  <si>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</si>
  <si>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</si>
  <si>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</si>
  <si>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</si>
  <si>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</si>
  <si>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</si>
  <si>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</si>
  <si>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</si>
  <si>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</si>
  <si>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</si>
  <si>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</si>
  <si>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</si>
  <si>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</si>
  <si>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</si>
  <si>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</si>
  <si>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2201212016</t>
  </si>
  <si>
    <t>СБАЛЛЧХ - ЕООД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</si>
  <si>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</si>
  <si>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</si>
  <si>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</si>
  <si>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</si>
  <si>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</si>
  <si>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</si>
  <si>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</si>
  <si>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</si>
  <si>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</si>
  <si>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</si>
  <si>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</si>
  <si>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</si>
  <si>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</si>
  <si>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</si>
  <si>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</si>
  <si>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</si>
  <si>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</si>
  <si>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</si>
  <si>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</si>
  <si>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</si>
  <si>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</si>
  <si>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</si>
  <si>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</si>
  <si>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</si>
  <si>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</si>
  <si>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</si>
  <si>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</si>
  <si>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</si>
  <si>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</si>
  <si>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</si>
  <si>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</si>
  <si>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</si>
  <si>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</si>
  <si>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</si>
  <si>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</si>
  <si>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</si>
  <si>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</si>
  <si>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УСБАЛ по онкология ЕАД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</si>
  <si>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</si>
  <si>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</si>
  <si>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</si>
  <si>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</si>
  <si>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</si>
  <si>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</si>
  <si>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</si>
  <si>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</si>
  <si>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</si>
  <si>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</si>
  <si>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</si>
  <si>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</si>
  <si>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</si>
  <si>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</si>
  <si>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</si>
  <si>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</si>
  <si>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</si>
  <si>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</si>
  <si>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</si>
  <si>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</si>
  <si>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</si>
  <si>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</si>
  <si>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</si>
  <si>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</si>
  <si>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</si>
  <si>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</si>
  <si>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</si>
  <si>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</si>
  <si>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</si>
  <si>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</si>
  <si>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</si>
  <si>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</si>
  <si>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</si>
  <si>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</si>
  <si>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</si>
  <si>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</si>
  <si>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</si>
  <si>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</si>
  <si>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</si>
  <si>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</si>
  <si>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</si>
  <si>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</si>
  <si>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</si>
  <si>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</si>
  <si>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</si>
  <si>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</si>
  <si>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</si>
  <si>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</si>
  <si>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</si>
  <si>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2218131516</t>
  </si>
  <si>
    <t>МЦ-ГОРНА БАНЯ ЕООД</t>
  </si>
  <si>
    <t>РЗОК София област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</si>
  <si>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</si>
  <si>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</si>
  <si>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</si>
  <si>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</si>
  <si>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</si>
  <si>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</si>
  <si>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</si>
  <si>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</si>
  <si>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</si>
  <si>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</si>
  <si>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</si>
  <si>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</si>
  <si>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</si>
  <si>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</si>
  <si>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</si>
  <si>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</si>
  <si>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</si>
  <si>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</si>
  <si>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</si>
  <si>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</si>
  <si>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</si>
  <si>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</si>
  <si>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</si>
  <si>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</si>
  <si>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</si>
  <si>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</si>
  <si>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РЗОК Стара Загора</t>
  </si>
  <si>
    <t>2407211005</t>
  </si>
  <si>
    <t>МБАЛ Гълъбово ЕАД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</si>
  <si>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</si>
  <si>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</si>
  <si>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</si>
  <si>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</si>
  <si>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</si>
  <si>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</si>
  <si>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</si>
  <si>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</si>
  <si>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</si>
  <si>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</si>
  <si>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</si>
  <si>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</si>
  <si>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</si>
  <si>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</si>
  <si>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</si>
  <si>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</si>
  <si>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</si>
  <si>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</si>
  <si>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</si>
  <si>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</si>
  <si>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</si>
  <si>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</si>
  <si>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</si>
  <si>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КОЦ Стара Загора ЕООД</t>
  </si>
  <si>
    <t>2431391030</t>
  </si>
  <si>
    <t>Диализен център Виа Диал ООД</t>
  </si>
  <si>
    <t>2436211004</t>
  </si>
  <si>
    <t>МБАЛ Чирпан ЕООД</t>
  </si>
  <si>
    <t>РЗОК Търговище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</si>
  <si>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</si>
  <si>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</si>
  <si>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</si>
  <si>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</si>
  <si>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</si>
  <si>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</si>
  <si>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</si>
  <si>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</si>
  <si>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РЗОК Хасково</t>
  </si>
  <si>
    <t>2609211002</t>
  </si>
  <si>
    <t>МБАЛ  Св. Екатерина  ЕООД Димитровград</t>
  </si>
  <si>
    <t>2617212008</t>
  </si>
  <si>
    <t>СБПЛР Любимец  ЕООД</t>
  </si>
  <si>
    <t>2619232019</t>
  </si>
  <si>
    <t>СБР Айлин ЕООД</t>
  </si>
  <si>
    <t>2628211004</t>
  </si>
  <si>
    <t>МБАЛ  Свиленград  ЕООД</t>
  </si>
  <si>
    <t>2632212018</t>
  </si>
  <si>
    <t>СБАЛВБ Тополовград  ЕООД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</si>
  <si>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</si>
  <si>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</si>
  <si>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</si>
  <si>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</si>
  <si>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</si>
  <si>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</si>
  <si>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</si>
  <si>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</si>
  <si>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</si>
  <si>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СБАЛПФЗ  Хасково  ЕООД</t>
  </si>
  <si>
    <t>2634212017</t>
  </si>
  <si>
    <t>СБАЛО Хасково  ЕООД</t>
  </si>
  <si>
    <t>РЗОК Шумен</t>
  </si>
  <si>
    <t>2723211002</t>
  </si>
  <si>
    <t>"МБАЛ Велики Преслав" ЕООД</t>
  </si>
  <si>
    <t>2730134001</t>
  </si>
  <si>
    <t>"ДКЦ І-ШУМЕН"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</si>
  <si>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</si>
  <si>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</si>
  <si>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</si>
  <si>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</si>
  <si>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</si>
  <si>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</si>
  <si>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</si>
  <si>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</si>
  <si>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РЗОК Ямбол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</si>
  <si>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</si>
  <si>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</si>
  <si>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</si>
  <si>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</si>
  <si>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</si>
  <si>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</si>
  <si>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</si>
  <si>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в т.ч.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</t>
  </si>
  <si>
    <t xml:space="preserve"> в т. ч. здравноосигурителни плащания за медицински изделия, прилагани в болничната медицинска помощ</t>
  </si>
  <si>
    <t>Общо</t>
  </si>
  <si>
    <t xml:space="preserve">в т.ч. здравноосигурителни плащания за болнична медицинска помощ </t>
  </si>
  <si>
    <t>в т.ч.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включени в пакета здравни дейности, гарантиран от бюджета на НЗОК, и прилагани в условията на болнична медицинска помощ, които НЗОК заплаща извън стойността на оказваните медицински услуги</t>
  </si>
  <si>
    <t>0204391035</t>
  </si>
  <si>
    <t>НЕФРОЦЕНТЪР БУРГАС ООД</t>
  </si>
  <si>
    <t>1622131104</t>
  </si>
  <si>
    <t>МЦ АВАНГАРД 1 ООД</t>
  </si>
  <si>
    <t>2201391111</t>
  </si>
  <si>
    <t>ДЦ ДРУЖБА ООД</t>
  </si>
  <si>
    <t>2220134001</t>
  </si>
  <si>
    <t>ДКЦ ХХХ- София ЕООД</t>
  </si>
  <si>
    <t xml:space="preserve">в т.ч.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включени в пакета здравни дейности, гарантиран от бюджета на НЗОК, и прилагани в условията на болнична медицинска помощ, които НЗОК заплаща извън стойността на оказваните медицински услуги </t>
  </si>
  <si>
    <t xml:space="preserve"> в т. ч. зздравноосигурителни плащания за медицински изделия, прилагани в болничната медицинска помощ, които НЗОК заплаща извън стойността на оказваните медицински услуги</t>
  </si>
  <si>
    <t xml:space="preserve">в т.ч. за здравноосигурителни плащания за болнична медицинска помощ </t>
  </si>
  <si>
    <t>0306391032</t>
  </si>
  <si>
    <t>1029131002</t>
  </si>
  <si>
    <t>1319211013</t>
  </si>
  <si>
    <t>2201211109</t>
  </si>
  <si>
    <t>2205131519</t>
  </si>
  <si>
    <t>0306232033</t>
  </si>
  <si>
    <t>1637232057</t>
  </si>
  <si>
    <t xml:space="preserve">в т.ч. за авансово плащане за здравноосигурителни плащания за болнична медицинска помощ </t>
  </si>
  <si>
    <t>Общо НЗОК</t>
  </si>
  <si>
    <t>ЦУ на НЗОК</t>
  </si>
  <si>
    <t>Общо РЗОК</t>
  </si>
  <si>
    <t>СБР "Света Елена 1" ООД</t>
  </si>
  <si>
    <t>ДЦ ХИПОКРАТ ЕООД</t>
  </si>
  <si>
    <t>МЦ Д-р Никола Василиев ЕООД</t>
  </si>
  <si>
    <t>СБР- Витус ООД Хисаря</t>
  </si>
  <si>
    <t>МЦ СВЕТЛИНА ЕООД</t>
  </si>
  <si>
    <t>Отчет 2020 г.</t>
  </si>
  <si>
    <t>Отчет 2021 г.</t>
  </si>
  <si>
    <t xml:space="preserve">Очаквано изпълнение 2022 г. 
в т.ч. утвърдени средства за авансово заплащане на м.12.2022 г . </t>
  </si>
  <si>
    <t>Заплатени средства от НЗОК на изпълнителите на БМП по години за периода 2020 - 2022 г. (в лева)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</si>
</sst>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Times New Roman CYR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MS Sans Serif"/>
      <family val="2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9" borderId="3" applyNumberFormat="0" applyAlignment="0" applyProtection="0"/>
    <xf numFmtId="0" fontId="14" fillId="9" borderId="3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" fillId="0" borderId="0"/>
    <xf numFmtId="0" fontId="2" fillId="0" borderId="0"/>
    <xf numFmtId="0" fontId="17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18" fillId="0" borderId="0"/>
    <xf numFmtId="0" fontId="17" fillId="0" borderId="0">
      <alignment vertical="top"/>
    </xf>
    <xf numFmtId="0" fontId="1" fillId="0" borderId="0"/>
    <xf numFmtId="0" fontId="17" fillId="0" borderId="0">
      <alignment vertical="top"/>
    </xf>
    <xf numFmtId="0" fontId="17" fillId="0" borderId="0"/>
    <xf numFmtId="0" fontId="17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17" fillId="0" borderId="0">
      <alignment vertical="top"/>
    </xf>
    <xf numFmtId="0" fontId="19" fillId="0" borderId="0">
      <alignment vertical="top"/>
    </xf>
    <xf numFmtId="0" fontId="2" fillId="0" borderId="0"/>
    <xf numFmtId="0" fontId="17" fillId="25" borderId="9" applyNumberFormat="0" applyFont="0" applyAlignment="0" applyProtection="0"/>
    <xf numFmtId="0" fontId="17" fillId="25" borderId="9" applyNumberFormat="0" applyFont="0" applyAlignment="0" applyProtection="0"/>
    <xf numFmtId="0" fontId="20" fillId="22" borderId="10" applyNumberFormat="0" applyAlignment="0" applyProtection="0"/>
    <xf numFmtId="0" fontId="20" fillId="22" borderId="10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>
      <alignment vertical="top"/>
    </xf>
    <xf numFmtId="0" fontId="17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</cellStyleXfs>
  <cellXfs count="43">
    <xf numFmtId="0" fontId="0" fillId="0" borderId="0" xfId="0"/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3" fillId="2" borderId="2" xfId="1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1" fontId="2" fillId="0" borderId="2" xfId="0" quotePrefix="1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/>
    <xf numFmtId="49" fontId="2" fillId="0" borderId="2" xfId="0" quotePrefix="1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2" fillId="3" borderId="2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left"/>
    </xf>
    <xf numFmtId="3" fontId="2" fillId="3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3" fontId="2" fillId="0" borderId="0" xfId="0" applyNumberFormat="1" applyFont="1" applyFill="1" applyAlignment="1">
      <alignment vertical="center"/>
    </xf>
    <xf numFmtId="3" fontId="3" fillId="0" borderId="2" xfId="1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right"/>
    </xf>
    <xf numFmtId="1" fontId="3" fillId="0" borderId="2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" fontId="3" fillId="2" borderId="2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3" fontId="2" fillId="0" borderId="0" xfId="0" applyNumberFormat="1" applyFont="1"/>
    <xf numFmtId="3" fontId="3" fillId="0" borderId="2" xfId="1" applyNumberFormat="1" applyFont="1" applyFill="1" applyBorder="1" applyAlignment="1">
      <alignment horizontal="center" vertical="center" textRotation="90" wrapText="1"/>
    </xf>
    <xf numFmtId="14" fontId="3" fillId="0" borderId="2" xfId="1" applyNumberFormat="1" applyFont="1" applyFill="1" applyBorder="1" applyAlignment="1">
      <alignment horizontal="center" vertical="center" textRotation="90" wrapText="1"/>
    </xf>
    <xf numFmtId="3" fontId="3" fillId="0" borderId="12" xfId="1" applyNumberFormat="1" applyFont="1" applyFill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/>
    </xf>
  </cellXfs>
  <cellStyles count="127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alculation 2" xfId="52"/>
    <cellStyle name="Calculation 3" xfId="53"/>
    <cellStyle name="Check Cell 2" xfId="54"/>
    <cellStyle name="Check Cell 3" xfId="55"/>
    <cellStyle name="Explanatory Text 2" xfId="56"/>
    <cellStyle name="Explanatory Text 3" xfId="57"/>
    <cellStyle name="Good 2" xfId="58"/>
    <cellStyle name="Good 3" xfId="59"/>
    <cellStyle name="Heading 1 2" xfId="60"/>
    <cellStyle name="Heading 1 3" xfId="61"/>
    <cellStyle name="Heading 2 2" xfId="62"/>
    <cellStyle name="Heading 2 3" xfId="63"/>
    <cellStyle name="Heading 3 2" xfId="64"/>
    <cellStyle name="Heading 3 3" xfId="65"/>
    <cellStyle name="Heading 4 2" xfId="66"/>
    <cellStyle name="Heading 4 3" xfId="67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10" xfId="74"/>
    <cellStyle name="Normal 10 2" xfId="75"/>
    <cellStyle name="Normal 11" xfId="76"/>
    <cellStyle name="Normal 12" xfId="77"/>
    <cellStyle name="Normal 13" xfId="78"/>
    <cellStyle name="Normal 14" xfId="79"/>
    <cellStyle name="Normal 15" xfId="80"/>
    <cellStyle name="Normal 16" xfId="81"/>
    <cellStyle name="Normal 17" xfId="82"/>
    <cellStyle name="Normal 18" xfId="83"/>
    <cellStyle name="Normal 19" xfId="84"/>
    <cellStyle name="Normal 2" xfId="85"/>
    <cellStyle name="Normal 2 2" xfId="86"/>
    <cellStyle name="Normal 2 2 2" xfId="87"/>
    <cellStyle name="Normal 2 3" xfId="88"/>
    <cellStyle name="Normal 2 4" xfId="89"/>
    <cellStyle name="Normal 2 5" xfId="90"/>
    <cellStyle name="Normal 2 6" xfId="91"/>
    <cellStyle name="Normal 2 7" xfId="92"/>
    <cellStyle name="Normal 2 8" xfId="93"/>
    <cellStyle name="Normal 2 9" xfId="94"/>
    <cellStyle name="Normal 3" xfId="95"/>
    <cellStyle name="Normal 3 2" xfId="96"/>
    <cellStyle name="Normal 4" xfId="97"/>
    <cellStyle name="Normal 5" xfId="98"/>
    <cellStyle name="Normal 6" xfId="99"/>
    <cellStyle name="Normal 7" xfId="100"/>
    <cellStyle name="Normal 8" xfId="101"/>
    <cellStyle name="Normal 9" xfId="102"/>
    <cellStyle name="Normal_Payments and Expenditures of Medical care11" xfId="1"/>
    <cellStyle name="Note 2" xfId="103"/>
    <cellStyle name="Note 3" xfId="104"/>
    <cellStyle name="Output 2" xfId="105"/>
    <cellStyle name="Output 3" xfId="106"/>
    <cellStyle name="Percent 2" xfId="107"/>
    <cellStyle name="Percent 2 2" xfId="108"/>
    <cellStyle name="Percent 2 3" xfId="109"/>
    <cellStyle name="Percent 2 4" xfId="110"/>
    <cellStyle name="Percent 2 5" xfId="111"/>
    <cellStyle name="Percent 2 6" xfId="112"/>
    <cellStyle name="Percent 2 7" xfId="113"/>
    <cellStyle name="Percent 3" xfId="114"/>
    <cellStyle name="Percent 4" xfId="115"/>
    <cellStyle name="Percent 5" xfId="116"/>
    <cellStyle name="Percent 6" xfId="117"/>
    <cellStyle name="Style 1" xfId="118"/>
    <cellStyle name="Style 1 2" xfId="119"/>
    <cellStyle name="Title 2" xfId="120"/>
    <cellStyle name="Title 3" xfId="121"/>
    <cellStyle name="Total 2" xfId="122"/>
    <cellStyle name="Total 3" xfId="123"/>
    <cellStyle name="Warning Text 2" xfId="124"/>
    <cellStyle name="Warning Text 3" xfId="125"/>
    <cellStyle name="Нормален_Pari_mesechno_Sait_4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9"/>
  <sheetViews>
    <sheetView tabSelected="1" view="pageBreakPreview" zoomScale="80" zoomScaleNormal="100" zoomScaleSheetLayoutView="80" workbookViewId="0">
      <pane xSplit="2" ySplit="7" topLeftCell="C206" activePane="bottomRight" state="frozen"/>
      <selection pane="topRight" activeCell="C1" sqref="C1"/>
      <selection pane="bottomLeft" activeCell="A11" sqref="A11"/>
      <selection pane="bottomRight" sqref="A1:O1"/>
    </sheetView>
  </sheetViews>
  <sheetFormatPr defaultRowHeight="12.75" x14ac:dyDescent="0.2"/>
  <cols>
    <col min="1" max="1" width="12.7109375" style="1" customWidth="1"/>
    <col min="2" max="2" width="40.28515625" style="2" customWidth="1"/>
    <col min="3" max="3" width="13.5703125" style="11" bestFit="1" customWidth="1"/>
    <col min="4" max="4" width="16" style="11" bestFit="1" customWidth="1"/>
    <col min="5" max="5" width="10.85546875" style="11" bestFit="1" customWidth="1"/>
    <col min="6" max="6" width="13.5703125" style="13" bestFit="1" customWidth="1"/>
    <col min="7" max="7" width="13.5703125" style="11" bestFit="1" customWidth="1"/>
    <col min="8" max="8" width="21" style="11" bestFit="1" customWidth="1"/>
    <col min="9" max="9" width="10.85546875" style="11" bestFit="1" customWidth="1"/>
    <col min="10" max="10" width="13.5703125" style="13" bestFit="1" customWidth="1"/>
    <col min="11" max="11" width="13.5703125" style="11" bestFit="1" customWidth="1"/>
    <col min="12" max="12" width="21" style="11" bestFit="1" customWidth="1"/>
    <col min="13" max="14" width="13.5703125" style="11" bestFit="1" customWidth="1"/>
    <col min="15" max="15" width="10.85546875" style="13" bestFit="1" customWidth="1"/>
    <col min="16" max="16" width="12" style="15" bestFit="1" customWidth="1"/>
    <col min="17" max="17" width="11.5703125" style="15" bestFit="1" customWidth="1"/>
    <col min="18" max="16384" width="9.140625" style="15"/>
  </cols>
  <sheetData>
    <row r="1" spans="1:16" ht="34.5" customHeight="1" x14ac:dyDescent="0.2">
      <c r="A1" s="41" t="s">
        <v>836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5"/>
    </row>
    <row r="2" spans="1:16" ht="48" customHeight="1" x14ac:dyDescent="0.2">
      <c r="A2" s="42" t="s">
        <v>0</v>
      </c>
      <c r="B2" s="42" t="s">
        <v>1</v>
      </c>
      <c r="C2" s="38" t="s">
        <v>833</v>
      </c>
      <c r="D2" s="39"/>
      <c r="E2" s="39"/>
      <c r="F2" s="40"/>
      <c r="G2" s="38" t="s">
        <v>834</v>
      </c>
      <c r="H2" s="39"/>
      <c r="I2" s="39"/>
      <c r="J2" s="40"/>
      <c r="K2" s="38" t="s">
        <v>835</v>
      </c>
      <c r="L2" s="39"/>
      <c r="M2" s="39"/>
      <c r="N2" s="39"/>
      <c r="O2" s="40"/>
    </row>
    <row r="3" spans="1:16" ht="324" customHeight="1" x14ac:dyDescent="0.2">
      <c r="A3" s="42"/>
      <c r="B3" s="42"/>
      <c r="C3" s="27" t="s">
        <v>803</v>
      </c>
      <c r="D3" s="36" t="s">
        <v>801</v>
      </c>
      <c r="E3" s="36" t="s">
        <v>802</v>
      </c>
      <c r="F3" s="37" t="s">
        <v>804</v>
      </c>
      <c r="G3" s="27" t="s">
        <v>803</v>
      </c>
      <c r="H3" s="36" t="s">
        <v>805</v>
      </c>
      <c r="I3" s="36" t="s">
        <v>802</v>
      </c>
      <c r="J3" s="37" t="s">
        <v>804</v>
      </c>
      <c r="K3" s="27" t="s">
        <v>803</v>
      </c>
      <c r="L3" s="36" t="s">
        <v>814</v>
      </c>
      <c r="M3" s="36" t="s">
        <v>815</v>
      </c>
      <c r="N3" s="36" t="s">
        <v>816</v>
      </c>
      <c r="O3" s="37" t="s">
        <v>824</v>
      </c>
    </row>
    <row r="4" spans="1:16" ht="17.25" hidden="1" customHeight="1" x14ac:dyDescent="0.2">
      <c r="A4" s="3"/>
      <c r="B4" s="3" t="s">
        <v>825</v>
      </c>
      <c r="C4" s="28">
        <f>+C5+C6</f>
        <v>2821737412.7799993</v>
      </c>
      <c r="D4" s="28">
        <f t="shared" ref="D4:O4" si="0">+D5+D6</f>
        <v>480828135.90999997</v>
      </c>
      <c r="E4" s="28">
        <f t="shared" si="0"/>
        <v>89449594.110000014</v>
      </c>
      <c r="F4" s="28">
        <f t="shared" si="0"/>
        <v>2251459682.7600002</v>
      </c>
      <c r="G4" s="28">
        <f t="shared" si="0"/>
        <v>3107902304.0799999</v>
      </c>
      <c r="H4" s="28">
        <f t="shared" si="0"/>
        <v>550849384.05999994</v>
      </c>
      <c r="I4" s="28">
        <f t="shared" si="0"/>
        <v>98119004.470000029</v>
      </c>
      <c r="J4" s="28">
        <f t="shared" si="0"/>
        <v>2458933915.5500007</v>
      </c>
      <c r="K4" s="28">
        <f t="shared" si="0"/>
        <v>3728400799.9500003</v>
      </c>
      <c r="L4" s="28">
        <f t="shared" si="0"/>
        <v>649697820.3900001</v>
      </c>
      <c r="M4" s="28">
        <f t="shared" si="0"/>
        <v>117135479.50999999</v>
      </c>
      <c r="N4" s="28">
        <f t="shared" si="0"/>
        <v>2784035169.77</v>
      </c>
      <c r="O4" s="28">
        <f t="shared" si="0"/>
        <v>50398967</v>
      </c>
    </row>
    <row r="5" spans="1:16" s="32" customFormat="1" ht="17.25" hidden="1" customHeight="1" x14ac:dyDescent="0.2">
      <c r="A5" s="30"/>
      <c r="B5" s="29" t="s">
        <v>826</v>
      </c>
      <c r="C5" s="31">
        <f>SUM(D5:F5)</f>
        <v>-17689171.530000001</v>
      </c>
      <c r="D5" s="31">
        <v>-151758167.22</v>
      </c>
      <c r="E5" s="31">
        <v>52006468.620000005</v>
      </c>
      <c r="F5" s="31">
        <f>77544096.75+3842233.32+676197</f>
        <v>82062527.069999993</v>
      </c>
      <c r="G5" s="31">
        <f>SUM(H5:J5)</f>
        <v>-41532930.429999992</v>
      </c>
      <c r="H5" s="31">
        <v>-157369095.43000001</v>
      </c>
      <c r="I5" s="31">
        <v>56504895.000000015</v>
      </c>
      <c r="J5" s="31">
        <f>55652630+57780+18360+3602500</f>
        <v>59331270</v>
      </c>
      <c r="K5" s="31"/>
      <c r="L5" s="31">
        <f>-176944329-20568947.21+5656008</f>
        <v>-191857268.21000001</v>
      </c>
      <c r="M5" s="31">
        <f>51429661+5886463.93+35</f>
        <v>57316159.93</v>
      </c>
      <c r="N5" s="31">
        <f>6360877+861946+184922</f>
        <v>7407745</v>
      </c>
      <c r="O5" s="31"/>
    </row>
    <row r="6" spans="1:16" s="34" customFormat="1" ht="17.25" customHeight="1" x14ac:dyDescent="0.2">
      <c r="A6" s="33"/>
      <c r="B6" s="3" t="s">
        <v>827</v>
      </c>
      <c r="C6" s="28">
        <f t="shared" ref="C6:J6" si="1">SUMIF($A$7:$A$430,"",C$7:C$430)</f>
        <v>2839426584.3099995</v>
      </c>
      <c r="D6" s="28">
        <f t="shared" si="1"/>
        <v>632586303.13</v>
      </c>
      <c r="E6" s="28">
        <f t="shared" si="1"/>
        <v>37443125.490000002</v>
      </c>
      <c r="F6" s="28">
        <f t="shared" si="1"/>
        <v>2169397155.6900001</v>
      </c>
      <c r="G6" s="28">
        <f t="shared" si="1"/>
        <v>3149435234.5099998</v>
      </c>
      <c r="H6" s="28">
        <f t="shared" si="1"/>
        <v>708218479.49000001</v>
      </c>
      <c r="I6" s="28">
        <f t="shared" si="1"/>
        <v>41614109.470000006</v>
      </c>
      <c r="J6" s="28">
        <f t="shared" si="1"/>
        <v>2399602645.5500007</v>
      </c>
      <c r="K6" s="28">
        <f t="shared" ref="K6:K69" si="2">SUM(L6:O6)</f>
        <v>3728400799.9500003</v>
      </c>
      <c r="L6" s="28">
        <f t="shared" ref="L6:N6" si="3">SUMIF($A$7:$A$430,"",L$7:L$430)</f>
        <v>841555088.60000014</v>
      </c>
      <c r="M6" s="28">
        <f t="shared" si="3"/>
        <v>59819319.579999998</v>
      </c>
      <c r="N6" s="28">
        <f t="shared" si="3"/>
        <v>2776627424.77</v>
      </c>
      <c r="O6" s="28">
        <f>SUMIF($A$7:$A$430,"",O$7:O$430)</f>
        <v>50398967</v>
      </c>
    </row>
    <row r="7" spans="1:16" s="19" customFormat="1" ht="13.5" customHeight="1" x14ac:dyDescent="0.2">
      <c r="A7" s="16"/>
      <c r="B7" s="17" t="s">
        <v>2</v>
      </c>
      <c r="C7" s="18">
        <f t="shared" ref="C7:E7" si="4">SUM(C8:C20)</f>
        <v>58820962.140000001</v>
      </c>
      <c r="D7" s="18">
        <f t="shared" si="4"/>
        <v>5083136.3600000022</v>
      </c>
      <c r="E7" s="18">
        <f t="shared" si="4"/>
        <v>190016.2</v>
      </c>
      <c r="F7" s="18">
        <f t="shared" ref="F7:G7" si="5">SUM(F8:F20)</f>
        <v>53547809.580000006</v>
      </c>
      <c r="G7" s="18">
        <f t="shared" si="5"/>
        <v>64344332.149999999</v>
      </c>
      <c r="H7" s="18">
        <f t="shared" ref="H7:I7" si="6">SUM(H8:H20)</f>
        <v>5589848.7999999998</v>
      </c>
      <c r="I7" s="18">
        <f t="shared" si="6"/>
        <v>244024</v>
      </c>
      <c r="J7" s="18">
        <f t="shared" ref="J7" si="7">SUM(J8:J20)</f>
        <v>58510459.350000001</v>
      </c>
      <c r="K7" s="18">
        <f t="shared" si="2"/>
        <v>77006727.99000001</v>
      </c>
      <c r="L7" s="18">
        <f t="shared" ref="L7" si="8">SUM(L8:L20)</f>
        <v>6085242.3299999991</v>
      </c>
      <c r="M7" s="18">
        <f t="shared" ref="M7:N7" si="9">SUM(M8:M20)</f>
        <v>418326.33</v>
      </c>
      <c r="N7" s="18">
        <f t="shared" si="9"/>
        <v>69248027.330000013</v>
      </c>
      <c r="O7" s="28">
        <v>1255132</v>
      </c>
    </row>
    <row r="8" spans="1:16" s="19" customFormat="1" ht="13.5" customHeight="1" x14ac:dyDescent="0.2">
      <c r="A8" s="20" t="s">
        <v>3</v>
      </c>
      <c r="B8" s="21" t="s">
        <v>4</v>
      </c>
      <c r="C8" s="22">
        <f>SUM(D8:F8)</f>
        <v>145214</v>
      </c>
      <c r="D8" s="22">
        <v>0</v>
      </c>
      <c r="E8" s="22">
        <v>0</v>
      </c>
      <c r="F8" s="23">
        <v>145214</v>
      </c>
      <c r="G8" s="22">
        <f>SUM(H8:J8)</f>
        <v>136127</v>
      </c>
      <c r="H8" s="22">
        <v>0</v>
      </c>
      <c r="I8" s="22">
        <v>0</v>
      </c>
      <c r="J8" s="23">
        <v>136127</v>
      </c>
      <c r="K8" s="22">
        <f t="shared" si="2"/>
        <v>175976</v>
      </c>
      <c r="L8" s="22">
        <v>0</v>
      </c>
      <c r="M8" s="22">
        <v>0</v>
      </c>
      <c r="N8" s="22">
        <v>175976</v>
      </c>
      <c r="O8" s="23"/>
    </row>
    <row r="9" spans="1:16" s="19" customFormat="1" ht="13.5" customHeight="1" x14ac:dyDescent="0.2">
      <c r="A9" s="20" t="s">
        <v>5</v>
      </c>
      <c r="B9" s="21" t="s">
        <v>6</v>
      </c>
      <c r="C9" s="22">
        <f t="shared" ref="C9:C73" si="10">SUM(D9:F9)</f>
        <v>128053</v>
      </c>
      <c r="D9" s="22">
        <v>0</v>
      </c>
      <c r="E9" s="22">
        <v>0</v>
      </c>
      <c r="F9" s="23">
        <v>128053</v>
      </c>
      <c r="G9" s="22">
        <f t="shared" ref="G9:G20" si="11">SUM(H9:J9)</f>
        <v>126099</v>
      </c>
      <c r="H9" s="22">
        <v>0</v>
      </c>
      <c r="I9" s="22">
        <v>0</v>
      </c>
      <c r="J9" s="23">
        <v>126099</v>
      </c>
      <c r="K9" s="22">
        <f t="shared" si="2"/>
        <v>149971</v>
      </c>
      <c r="L9" s="22">
        <v>0</v>
      </c>
      <c r="M9" s="22">
        <v>0</v>
      </c>
      <c r="N9" s="22">
        <v>149971</v>
      </c>
      <c r="O9" s="23"/>
    </row>
    <row r="10" spans="1:16" s="19" customFormat="1" ht="13.5" customHeight="1" x14ac:dyDescent="0.2">
      <c r="A10" s="20" t="s">
        <v>7</v>
      </c>
      <c r="B10" s="21" t="s">
        <v>8</v>
      </c>
      <c r="C10" s="22">
        <f t="shared" si="10"/>
        <v>11966466.300000001</v>
      </c>
      <c r="D10" s="22">
        <v>0</v>
      </c>
      <c r="E10" s="22">
        <v>80297.399999999994</v>
      </c>
      <c r="F10" s="23">
        <v>11886168.9</v>
      </c>
      <c r="G10" s="22">
        <f t="shared" si="11"/>
        <v>12139172.419999998</v>
      </c>
      <c r="H10" s="22">
        <v>0</v>
      </c>
      <c r="I10" s="22">
        <v>47261</v>
      </c>
      <c r="J10" s="23">
        <v>12091911.419999998</v>
      </c>
      <c r="K10" s="22">
        <f t="shared" si="2"/>
        <v>13789995.66</v>
      </c>
      <c r="L10" s="22">
        <v>0</v>
      </c>
      <c r="M10" s="22">
        <v>77049</v>
      </c>
      <c r="N10" s="22">
        <v>13712946.66</v>
      </c>
      <c r="O10" s="23"/>
    </row>
    <row r="11" spans="1:16" s="19" customFormat="1" ht="13.5" customHeight="1" x14ac:dyDescent="0.2">
      <c r="A11" s="20" t="s">
        <v>9</v>
      </c>
      <c r="B11" s="21" t="s">
        <v>10</v>
      </c>
      <c r="C11" s="22">
        <f t="shared" si="10"/>
        <v>12042702.880000003</v>
      </c>
      <c r="D11" s="22">
        <v>0</v>
      </c>
      <c r="E11" s="22">
        <v>109718.8</v>
      </c>
      <c r="F11" s="23">
        <v>11932984.080000002</v>
      </c>
      <c r="G11" s="22">
        <f t="shared" si="11"/>
        <v>13560568.710000001</v>
      </c>
      <c r="H11" s="22">
        <v>0</v>
      </c>
      <c r="I11" s="22">
        <v>180393</v>
      </c>
      <c r="J11" s="23">
        <v>13380175.710000001</v>
      </c>
      <c r="K11" s="22">
        <f t="shared" si="2"/>
        <v>15759916.640000001</v>
      </c>
      <c r="L11" s="22">
        <v>0</v>
      </c>
      <c r="M11" s="22">
        <v>258242.33000000002</v>
      </c>
      <c r="N11" s="22">
        <v>15501674.310000001</v>
      </c>
      <c r="O11" s="23"/>
    </row>
    <row r="12" spans="1:16" s="19" customFormat="1" ht="13.5" customHeight="1" x14ac:dyDescent="0.2">
      <c r="A12" s="20" t="s">
        <v>11</v>
      </c>
      <c r="B12" s="21" t="s">
        <v>12</v>
      </c>
      <c r="C12" s="22">
        <f t="shared" si="10"/>
        <v>8156706.9600000018</v>
      </c>
      <c r="D12" s="22">
        <v>5083136.3600000022</v>
      </c>
      <c r="E12" s="22">
        <v>0</v>
      </c>
      <c r="F12" s="23">
        <v>3073570.5999999996</v>
      </c>
      <c r="G12" s="22">
        <f t="shared" si="11"/>
        <v>8979309.0999999996</v>
      </c>
      <c r="H12" s="22">
        <v>5589848.7999999998</v>
      </c>
      <c r="I12" s="22">
        <v>0</v>
      </c>
      <c r="J12" s="23">
        <v>3389460.3</v>
      </c>
      <c r="K12" s="22">
        <f t="shared" si="2"/>
        <v>10316352.669999998</v>
      </c>
      <c r="L12" s="22">
        <v>6085242.3299999991</v>
      </c>
      <c r="M12" s="22">
        <v>0</v>
      </c>
      <c r="N12" s="22">
        <v>4231110.34</v>
      </c>
      <c r="O12" s="23"/>
    </row>
    <row r="13" spans="1:16" s="19" customFormat="1" ht="13.5" customHeight="1" x14ac:dyDescent="0.2">
      <c r="A13" s="20" t="s">
        <v>13</v>
      </c>
      <c r="B13" s="21" t="s">
        <v>14</v>
      </c>
      <c r="C13" s="22">
        <f t="shared" si="10"/>
        <v>1159366.6000000001</v>
      </c>
      <c r="D13" s="22">
        <v>0</v>
      </c>
      <c r="E13" s="22">
        <v>0</v>
      </c>
      <c r="F13" s="23">
        <v>1159366.6000000001</v>
      </c>
      <c r="G13" s="22">
        <f t="shared" si="11"/>
        <v>1116155.3000000003</v>
      </c>
      <c r="H13" s="22">
        <v>0</v>
      </c>
      <c r="I13" s="22">
        <v>0</v>
      </c>
      <c r="J13" s="23">
        <v>1116155.3000000003</v>
      </c>
      <c r="K13" s="22">
        <f t="shared" si="2"/>
        <v>1190654.74</v>
      </c>
      <c r="L13" s="22">
        <v>0</v>
      </c>
      <c r="M13" s="22">
        <v>0</v>
      </c>
      <c r="N13" s="22">
        <v>1190654.74</v>
      </c>
      <c r="O13" s="23"/>
    </row>
    <row r="14" spans="1:16" s="19" customFormat="1" ht="13.5" customHeight="1" x14ac:dyDescent="0.2">
      <c r="A14" s="20" t="s">
        <v>15</v>
      </c>
      <c r="B14" s="21" t="s">
        <v>16</v>
      </c>
      <c r="C14" s="22">
        <f t="shared" si="10"/>
        <v>156346</v>
      </c>
      <c r="D14" s="22">
        <v>0</v>
      </c>
      <c r="E14" s="22">
        <v>0</v>
      </c>
      <c r="F14" s="23">
        <v>156346</v>
      </c>
      <c r="G14" s="22">
        <f t="shared" si="11"/>
        <v>154242</v>
      </c>
      <c r="H14" s="22">
        <v>0</v>
      </c>
      <c r="I14" s="22">
        <v>0</v>
      </c>
      <c r="J14" s="23">
        <v>154242</v>
      </c>
      <c r="K14" s="22">
        <f t="shared" si="2"/>
        <v>178372</v>
      </c>
      <c r="L14" s="22">
        <v>0</v>
      </c>
      <c r="M14" s="22">
        <v>0</v>
      </c>
      <c r="N14" s="22">
        <v>178372</v>
      </c>
      <c r="O14" s="23"/>
    </row>
    <row r="15" spans="1:16" s="19" customFormat="1" ht="13.5" customHeight="1" x14ac:dyDescent="0.2">
      <c r="A15" s="20" t="s">
        <v>17</v>
      </c>
      <c r="B15" s="21" t="s">
        <v>18</v>
      </c>
      <c r="C15" s="22">
        <f t="shared" si="10"/>
        <v>5222239.04</v>
      </c>
      <c r="D15" s="22">
        <v>0</v>
      </c>
      <c r="E15" s="22">
        <v>0</v>
      </c>
      <c r="F15" s="23">
        <v>5222239.04</v>
      </c>
      <c r="G15" s="22">
        <f t="shared" si="11"/>
        <v>7425134.2599999998</v>
      </c>
      <c r="H15" s="22">
        <v>0</v>
      </c>
      <c r="I15" s="22">
        <v>15770</v>
      </c>
      <c r="J15" s="23">
        <v>7409364.2599999998</v>
      </c>
      <c r="K15" s="22">
        <f t="shared" si="2"/>
        <v>10414686.330000002</v>
      </c>
      <c r="L15" s="22">
        <v>0</v>
      </c>
      <c r="M15" s="22">
        <v>76555</v>
      </c>
      <c r="N15" s="22">
        <v>10338131.330000002</v>
      </c>
      <c r="O15" s="23"/>
    </row>
    <row r="16" spans="1:16" s="19" customFormat="1" ht="13.5" customHeight="1" x14ac:dyDescent="0.2">
      <c r="A16" s="20" t="s">
        <v>19</v>
      </c>
      <c r="B16" s="21" t="s">
        <v>20</v>
      </c>
      <c r="C16" s="22">
        <f t="shared" si="10"/>
        <v>640809.20000000007</v>
      </c>
      <c r="D16" s="22">
        <v>0</v>
      </c>
      <c r="E16" s="22">
        <v>0</v>
      </c>
      <c r="F16" s="23">
        <v>640809.20000000007</v>
      </c>
      <c r="G16" s="22">
        <f t="shared" si="11"/>
        <v>809701.60000000009</v>
      </c>
      <c r="H16" s="22">
        <v>0</v>
      </c>
      <c r="I16" s="22">
        <v>0</v>
      </c>
      <c r="J16" s="23">
        <v>809701.60000000009</v>
      </c>
      <c r="K16" s="22">
        <f t="shared" si="2"/>
        <v>939422.46</v>
      </c>
      <c r="L16" s="22">
        <v>0</v>
      </c>
      <c r="M16" s="22">
        <v>0</v>
      </c>
      <c r="N16" s="22">
        <v>939422.46</v>
      </c>
      <c r="O16" s="23"/>
    </row>
    <row r="17" spans="1:21" s="19" customFormat="1" ht="13.5" customHeight="1" x14ac:dyDescent="0.2">
      <c r="A17" s="20" t="s">
        <v>21</v>
      </c>
      <c r="B17" s="21" t="s">
        <v>22</v>
      </c>
      <c r="C17" s="22">
        <f t="shared" si="10"/>
        <v>1152516.8</v>
      </c>
      <c r="D17" s="22">
        <v>0</v>
      </c>
      <c r="E17" s="22">
        <v>0</v>
      </c>
      <c r="F17" s="23">
        <v>1152516.8</v>
      </c>
      <c r="G17" s="22">
        <f t="shared" si="11"/>
        <v>1277632.6000000001</v>
      </c>
      <c r="H17" s="22">
        <v>0</v>
      </c>
      <c r="I17" s="22">
        <v>0</v>
      </c>
      <c r="J17" s="23">
        <v>1277632.6000000001</v>
      </c>
      <c r="K17" s="22">
        <f t="shared" si="2"/>
        <v>1644418.7400000002</v>
      </c>
      <c r="L17" s="22">
        <v>0</v>
      </c>
      <c r="M17" s="22">
        <v>0</v>
      </c>
      <c r="N17" s="22">
        <v>1644418.7400000002</v>
      </c>
      <c r="O17" s="23"/>
    </row>
    <row r="18" spans="1:21" s="19" customFormat="1" ht="13.5" customHeight="1" x14ac:dyDescent="0.2">
      <c r="A18" s="20" t="s">
        <v>23</v>
      </c>
      <c r="B18" s="21" t="s">
        <v>24</v>
      </c>
      <c r="C18" s="22">
        <f t="shared" si="10"/>
        <v>4744727.22</v>
      </c>
      <c r="D18" s="22">
        <v>0</v>
      </c>
      <c r="E18" s="22">
        <v>0</v>
      </c>
      <c r="F18" s="23">
        <v>4744727.22</v>
      </c>
      <c r="G18" s="22">
        <f t="shared" si="11"/>
        <v>5269555.080000001</v>
      </c>
      <c r="H18" s="22">
        <v>0</v>
      </c>
      <c r="I18" s="22">
        <v>0</v>
      </c>
      <c r="J18" s="23">
        <v>5269555.080000001</v>
      </c>
      <c r="K18" s="22">
        <f t="shared" si="2"/>
        <v>6120919.2199999997</v>
      </c>
      <c r="L18" s="22">
        <v>0</v>
      </c>
      <c r="M18" s="22">
        <v>2400</v>
      </c>
      <c r="N18" s="22">
        <v>6118519.2199999997</v>
      </c>
      <c r="O18" s="23"/>
    </row>
    <row r="19" spans="1:21" s="19" customFormat="1" ht="13.5" customHeight="1" x14ac:dyDescent="0.2">
      <c r="A19" s="20" t="s">
        <v>25</v>
      </c>
      <c r="B19" s="21" t="s">
        <v>26</v>
      </c>
      <c r="C19" s="22">
        <f t="shared" si="10"/>
        <v>12199491.540000001</v>
      </c>
      <c r="D19" s="22">
        <v>0</v>
      </c>
      <c r="E19" s="22">
        <v>0</v>
      </c>
      <c r="F19" s="23">
        <v>12199491.540000001</v>
      </c>
      <c r="G19" s="22">
        <f t="shared" si="11"/>
        <v>12182571.48</v>
      </c>
      <c r="H19" s="22">
        <v>0</v>
      </c>
      <c r="I19" s="22">
        <v>600</v>
      </c>
      <c r="J19" s="23">
        <v>12181971.48</v>
      </c>
      <c r="K19" s="22">
        <f t="shared" si="2"/>
        <v>13623162.890000001</v>
      </c>
      <c r="L19" s="22">
        <v>0</v>
      </c>
      <c r="M19" s="22">
        <v>4080</v>
      </c>
      <c r="N19" s="22">
        <v>13619082.890000001</v>
      </c>
      <c r="O19" s="23"/>
    </row>
    <row r="20" spans="1:21" s="19" customFormat="1" ht="13.5" customHeight="1" x14ac:dyDescent="0.2">
      <c r="A20" s="20" t="s">
        <v>27</v>
      </c>
      <c r="B20" s="21" t="s">
        <v>28</v>
      </c>
      <c r="C20" s="22">
        <f t="shared" si="10"/>
        <v>1106322.6000000001</v>
      </c>
      <c r="D20" s="22">
        <v>0</v>
      </c>
      <c r="E20" s="22">
        <v>0</v>
      </c>
      <c r="F20" s="23">
        <v>1106322.6000000001</v>
      </c>
      <c r="G20" s="22">
        <f t="shared" si="11"/>
        <v>1168063.5999999999</v>
      </c>
      <c r="H20" s="22">
        <v>0</v>
      </c>
      <c r="I20" s="22">
        <v>0</v>
      </c>
      <c r="J20" s="23">
        <v>1168063.5999999999</v>
      </c>
      <c r="K20" s="22">
        <f t="shared" si="2"/>
        <v>1447747.64</v>
      </c>
      <c r="L20" s="22">
        <v>0</v>
      </c>
      <c r="M20" s="22">
        <v>0</v>
      </c>
      <c r="N20" s="22">
        <v>1447747.64</v>
      </c>
      <c r="O20" s="23"/>
    </row>
    <row r="21" spans="1:21" x14ac:dyDescent="0.2">
      <c r="A21" s="4"/>
      <c r="B21" s="4" t="s">
        <v>29</v>
      </c>
      <c r="C21" s="18">
        <f t="shared" ref="C21:F21" si="12">SUM(C22:C54)</f>
        <v>144492874.43000001</v>
      </c>
      <c r="D21" s="18">
        <f t="shared" si="12"/>
        <v>30853503.480000004</v>
      </c>
      <c r="E21" s="18">
        <f t="shared" si="12"/>
        <v>820333.05</v>
      </c>
      <c r="F21" s="18">
        <f t="shared" si="12"/>
        <v>112819037.89999999</v>
      </c>
      <c r="G21" s="18">
        <f>SUM(G22:G54)</f>
        <v>156386718.86000001</v>
      </c>
      <c r="H21" s="18">
        <f>SUM(H22:H54)</f>
        <v>34381105.119999997</v>
      </c>
      <c r="I21" s="18">
        <f>SUM(I22:I54)</f>
        <v>873510.88</v>
      </c>
      <c r="J21" s="18">
        <f>SUM(J22:J54)</f>
        <v>121132102.86000001</v>
      </c>
      <c r="K21" s="18">
        <f t="shared" si="2"/>
        <v>209717027.50000003</v>
      </c>
      <c r="L21" s="18">
        <f t="shared" ref="L21:M21" si="13">SUM(L22:L54)</f>
        <v>40281888.410000004</v>
      </c>
      <c r="M21" s="18">
        <f t="shared" si="13"/>
        <v>2484503.9900000002</v>
      </c>
      <c r="N21" s="18">
        <f t="shared" ref="N21" si="14">SUM(N22:N54)</f>
        <v>164006369.10000002</v>
      </c>
      <c r="O21" s="28">
        <v>2944266</v>
      </c>
      <c r="P21" s="19"/>
    </row>
    <row r="22" spans="1:21" x14ac:dyDescent="0.2">
      <c r="A22" s="6" t="s">
        <v>30</v>
      </c>
      <c r="B22" s="7" t="s">
        <v>31</v>
      </c>
      <c r="C22" s="22">
        <f t="shared" si="10"/>
        <v>1782672.5999999996</v>
      </c>
      <c r="D22" s="22">
        <v>0</v>
      </c>
      <c r="E22" s="22">
        <v>0</v>
      </c>
      <c r="F22" s="23">
        <v>1782672.5999999996</v>
      </c>
      <c r="G22" s="22">
        <f t="shared" ref="G22:G54" si="15">SUM(H22:J22)</f>
        <v>1819498.7</v>
      </c>
      <c r="H22" s="22">
        <v>0</v>
      </c>
      <c r="I22" s="22">
        <v>0</v>
      </c>
      <c r="J22" s="23">
        <v>1819498.7</v>
      </c>
      <c r="K22" s="22">
        <f t="shared" si="2"/>
        <v>2075873.9500000002</v>
      </c>
      <c r="L22" s="22">
        <v>0</v>
      </c>
      <c r="M22" s="22">
        <v>0</v>
      </c>
      <c r="N22" s="22">
        <v>2075873.9500000002</v>
      </c>
      <c r="O22" s="23"/>
      <c r="P22" s="19"/>
    </row>
    <row r="23" spans="1:21" ht="12.75" customHeight="1" x14ac:dyDescent="0.2">
      <c r="A23" s="6" t="s">
        <v>32</v>
      </c>
      <c r="B23" s="7" t="s">
        <v>33</v>
      </c>
      <c r="C23" s="22">
        <f t="shared" si="10"/>
        <v>451521</v>
      </c>
      <c r="D23" s="22">
        <v>0</v>
      </c>
      <c r="E23" s="22">
        <v>0</v>
      </c>
      <c r="F23" s="23">
        <v>451521</v>
      </c>
      <c r="G23" s="22">
        <f t="shared" si="15"/>
        <v>446695</v>
      </c>
      <c r="H23" s="22">
        <v>0</v>
      </c>
      <c r="I23" s="22">
        <v>0</v>
      </c>
      <c r="J23" s="23">
        <v>446695</v>
      </c>
      <c r="K23" s="22">
        <f t="shared" si="2"/>
        <v>493283.00000000017</v>
      </c>
      <c r="L23" s="22">
        <v>0</v>
      </c>
      <c r="M23" s="22">
        <v>0</v>
      </c>
      <c r="N23" s="22">
        <v>493283.00000000017</v>
      </c>
      <c r="O23" s="23"/>
      <c r="P23" s="19"/>
    </row>
    <row r="24" spans="1:21" s="14" customFormat="1" ht="12.75" customHeight="1" x14ac:dyDescent="0.2">
      <c r="A24" s="6" t="s">
        <v>34</v>
      </c>
      <c r="B24" s="7" t="s">
        <v>35</v>
      </c>
      <c r="C24" s="22">
        <f t="shared" si="10"/>
        <v>0</v>
      </c>
      <c r="D24" s="22">
        <v>0</v>
      </c>
      <c r="E24" s="22">
        <v>0</v>
      </c>
      <c r="F24" s="23">
        <v>0</v>
      </c>
      <c r="G24" s="22">
        <f t="shared" si="15"/>
        <v>0</v>
      </c>
      <c r="H24" s="22">
        <v>0</v>
      </c>
      <c r="I24" s="22">
        <v>0</v>
      </c>
      <c r="J24" s="23">
        <v>0</v>
      </c>
      <c r="K24" s="22">
        <f t="shared" si="2"/>
        <v>0</v>
      </c>
      <c r="L24" s="22">
        <v>0</v>
      </c>
      <c r="M24" s="22">
        <v>0</v>
      </c>
      <c r="N24" s="22">
        <v>0</v>
      </c>
      <c r="O24" s="23"/>
      <c r="P24" s="19"/>
      <c r="Q24" s="15"/>
      <c r="R24" s="15"/>
      <c r="S24" s="15"/>
      <c r="T24" s="15"/>
      <c r="U24" s="15"/>
    </row>
    <row r="25" spans="1:21" ht="12.75" customHeight="1" x14ac:dyDescent="0.2">
      <c r="A25" s="6" t="s">
        <v>36</v>
      </c>
      <c r="B25" s="7" t="s">
        <v>37</v>
      </c>
      <c r="C25" s="22">
        <f t="shared" si="10"/>
        <v>66940</v>
      </c>
      <c r="D25" s="22">
        <v>0</v>
      </c>
      <c r="E25" s="22">
        <v>0</v>
      </c>
      <c r="F25" s="23">
        <v>66940</v>
      </c>
      <c r="G25" s="22">
        <f t="shared" si="15"/>
        <v>69750</v>
      </c>
      <c r="H25" s="22">
        <v>0</v>
      </c>
      <c r="I25" s="22">
        <v>0</v>
      </c>
      <c r="J25" s="23">
        <v>69750</v>
      </c>
      <c r="K25" s="22">
        <f t="shared" si="2"/>
        <v>76602</v>
      </c>
      <c r="L25" s="22">
        <v>0</v>
      </c>
      <c r="M25" s="22">
        <v>0</v>
      </c>
      <c r="N25" s="22">
        <v>76602</v>
      </c>
      <c r="O25" s="23"/>
      <c r="P25" s="19"/>
    </row>
    <row r="26" spans="1:21" x14ac:dyDescent="0.2">
      <c r="A26" s="6" t="s">
        <v>38</v>
      </c>
      <c r="B26" s="7" t="s">
        <v>39</v>
      </c>
      <c r="C26" s="22">
        <f t="shared" si="10"/>
        <v>373873</v>
      </c>
      <c r="D26" s="22">
        <v>0</v>
      </c>
      <c r="E26" s="22">
        <v>0</v>
      </c>
      <c r="F26" s="23">
        <v>373873</v>
      </c>
      <c r="G26" s="22">
        <f t="shared" si="15"/>
        <v>493577</v>
      </c>
      <c r="H26" s="22">
        <v>0</v>
      </c>
      <c r="I26" s="22">
        <v>0</v>
      </c>
      <c r="J26" s="23">
        <v>493577</v>
      </c>
      <c r="K26" s="22">
        <f t="shared" si="2"/>
        <v>534318.80000000005</v>
      </c>
      <c r="L26" s="22">
        <v>0</v>
      </c>
      <c r="M26" s="22">
        <v>0</v>
      </c>
      <c r="N26" s="22">
        <v>534318.80000000005</v>
      </c>
      <c r="O26" s="23"/>
      <c r="P26" s="19"/>
    </row>
    <row r="27" spans="1:21" s="14" customFormat="1" x14ac:dyDescent="0.2">
      <c r="A27" s="6" t="s">
        <v>40</v>
      </c>
      <c r="B27" s="7" t="s">
        <v>41</v>
      </c>
      <c r="C27" s="22">
        <f t="shared" si="10"/>
        <v>12830</v>
      </c>
      <c r="D27" s="22">
        <v>0</v>
      </c>
      <c r="E27" s="22">
        <v>0</v>
      </c>
      <c r="F27" s="23">
        <v>12830</v>
      </c>
      <c r="G27" s="22">
        <f t="shared" si="15"/>
        <v>14980</v>
      </c>
      <c r="H27" s="22">
        <v>0</v>
      </c>
      <c r="I27" s="22">
        <v>0</v>
      </c>
      <c r="J27" s="23">
        <v>14980</v>
      </c>
      <c r="K27" s="22">
        <f t="shared" si="2"/>
        <v>17935</v>
      </c>
      <c r="L27" s="22">
        <v>0</v>
      </c>
      <c r="M27" s="22">
        <v>0</v>
      </c>
      <c r="N27" s="22">
        <v>17935</v>
      </c>
      <c r="O27" s="23"/>
      <c r="P27" s="19"/>
      <c r="Q27" s="15"/>
      <c r="R27" s="15"/>
      <c r="S27" s="15"/>
      <c r="T27" s="15"/>
      <c r="U27" s="15"/>
    </row>
    <row r="28" spans="1:21" ht="12.75" customHeight="1" x14ac:dyDescent="0.2">
      <c r="A28" s="6" t="s">
        <v>42</v>
      </c>
      <c r="B28" s="7" t="s">
        <v>43</v>
      </c>
      <c r="C28" s="22">
        <f t="shared" si="10"/>
        <v>0</v>
      </c>
      <c r="D28" s="22">
        <v>0</v>
      </c>
      <c r="E28" s="22">
        <v>0</v>
      </c>
      <c r="F28" s="23">
        <v>0</v>
      </c>
      <c r="G28" s="22">
        <f t="shared" si="15"/>
        <v>0</v>
      </c>
      <c r="H28" s="22">
        <v>0</v>
      </c>
      <c r="I28" s="22">
        <v>0</v>
      </c>
      <c r="J28" s="23">
        <v>0</v>
      </c>
      <c r="K28" s="22">
        <f t="shared" ref="K28" si="16">SUM(L28:O28)</f>
        <v>0</v>
      </c>
      <c r="L28" s="22">
        <v>0</v>
      </c>
      <c r="M28" s="22">
        <v>0</v>
      </c>
      <c r="N28" s="22">
        <v>0</v>
      </c>
      <c r="O28" s="23"/>
      <c r="P28" s="19"/>
    </row>
    <row r="29" spans="1:21" x14ac:dyDescent="0.2">
      <c r="A29" s="6" t="s">
        <v>44</v>
      </c>
      <c r="B29" s="7" t="s">
        <v>45</v>
      </c>
      <c r="C29" s="22">
        <f t="shared" si="10"/>
        <v>27983549.260000002</v>
      </c>
      <c r="D29" s="22">
        <v>0</v>
      </c>
      <c r="E29" s="22">
        <v>313595.58</v>
      </c>
      <c r="F29" s="23">
        <v>27669953.680000003</v>
      </c>
      <c r="G29" s="22">
        <f t="shared" si="15"/>
        <v>27939200.16</v>
      </c>
      <c r="H29" s="22">
        <v>0</v>
      </c>
      <c r="I29" s="22">
        <v>370644.88</v>
      </c>
      <c r="J29" s="23">
        <v>27568555.280000001</v>
      </c>
      <c r="K29" s="22">
        <f t="shared" si="2"/>
        <v>31187510.710000005</v>
      </c>
      <c r="L29" s="22">
        <v>0</v>
      </c>
      <c r="M29" s="22">
        <v>708868</v>
      </c>
      <c r="N29" s="22">
        <v>30478642.710000005</v>
      </c>
      <c r="O29" s="23"/>
      <c r="P29" s="19"/>
    </row>
    <row r="30" spans="1:21" ht="12.75" customHeight="1" x14ac:dyDescent="0.2">
      <c r="A30" s="6" t="s">
        <v>46</v>
      </c>
      <c r="B30" s="7" t="s">
        <v>47</v>
      </c>
      <c r="C30" s="22">
        <f t="shared" si="10"/>
        <v>7200755.4800000004</v>
      </c>
      <c r="D30" s="22">
        <v>0</v>
      </c>
      <c r="E30" s="22">
        <v>1080</v>
      </c>
      <c r="F30" s="23">
        <v>7199675.4800000004</v>
      </c>
      <c r="G30" s="22">
        <f t="shared" si="15"/>
        <v>6896659.879999999</v>
      </c>
      <c r="H30" s="22">
        <v>0</v>
      </c>
      <c r="I30" s="22">
        <v>0</v>
      </c>
      <c r="J30" s="23">
        <v>6896659.879999999</v>
      </c>
      <c r="K30" s="22">
        <f t="shared" si="2"/>
        <v>8161114.4900000012</v>
      </c>
      <c r="L30" s="22">
        <v>0</v>
      </c>
      <c r="M30" s="22">
        <v>11040</v>
      </c>
      <c r="N30" s="22">
        <v>8150074.4900000012</v>
      </c>
      <c r="O30" s="23"/>
      <c r="P30" s="19"/>
    </row>
    <row r="31" spans="1:21" ht="12.75" customHeight="1" x14ac:dyDescent="0.2">
      <c r="A31" s="6" t="s">
        <v>48</v>
      </c>
      <c r="B31" s="7" t="s">
        <v>49</v>
      </c>
      <c r="C31" s="22">
        <f t="shared" si="10"/>
        <v>21027472.550000001</v>
      </c>
      <c r="D31" s="22">
        <v>4386540.2299999995</v>
      </c>
      <c r="E31" s="22">
        <v>107789.8</v>
      </c>
      <c r="F31" s="23">
        <v>16533142.520000001</v>
      </c>
      <c r="G31" s="22">
        <f t="shared" si="15"/>
        <v>20472567.439999998</v>
      </c>
      <c r="H31" s="22">
        <v>3895669.8999999994</v>
      </c>
      <c r="I31" s="22">
        <v>130108</v>
      </c>
      <c r="J31" s="23">
        <v>16446789.539999997</v>
      </c>
      <c r="K31" s="22">
        <f t="shared" si="2"/>
        <v>22407518.040000003</v>
      </c>
      <c r="L31" s="22">
        <v>4841846.7700000005</v>
      </c>
      <c r="M31" s="22">
        <v>234054</v>
      </c>
      <c r="N31" s="22">
        <v>17331617.270000003</v>
      </c>
      <c r="O31" s="23"/>
      <c r="P31" s="19"/>
    </row>
    <row r="32" spans="1:21" ht="12.75" customHeight="1" x14ac:dyDescent="0.2">
      <c r="A32" s="6" t="s">
        <v>50</v>
      </c>
      <c r="B32" s="7" t="s">
        <v>51</v>
      </c>
      <c r="C32" s="22">
        <f t="shared" si="10"/>
        <v>3370055.5</v>
      </c>
      <c r="D32" s="22">
        <v>0</v>
      </c>
      <c r="E32" s="22">
        <v>0</v>
      </c>
      <c r="F32" s="23">
        <v>3370055.5</v>
      </c>
      <c r="G32" s="22">
        <f t="shared" si="15"/>
        <v>3095028.6</v>
      </c>
      <c r="H32" s="22">
        <v>0</v>
      </c>
      <c r="I32" s="22">
        <v>0</v>
      </c>
      <c r="J32" s="23">
        <v>3095028.6</v>
      </c>
      <c r="K32" s="22">
        <f t="shared" si="2"/>
        <v>3507061.24</v>
      </c>
      <c r="L32" s="22">
        <v>0</v>
      </c>
      <c r="M32" s="22">
        <v>0</v>
      </c>
      <c r="N32" s="22">
        <v>3507061.24</v>
      </c>
      <c r="O32" s="23"/>
      <c r="P32" s="19"/>
    </row>
    <row r="33" spans="1:21" ht="12.75" customHeight="1" x14ac:dyDescent="0.2">
      <c r="A33" s="6" t="s">
        <v>52</v>
      </c>
      <c r="B33" s="7" t="s">
        <v>53</v>
      </c>
      <c r="C33" s="22">
        <f t="shared" si="10"/>
        <v>15605724.869999999</v>
      </c>
      <c r="D33" s="22">
        <v>0</v>
      </c>
      <c r="E33" s="22">
        <v>357307.67000000004</v>
      </c>
      <c r="F33" s="23">
        <v>15248417.199999999</v>
      </c>
      <c r="G33" s="22">
        <f t="shared" si="15"/>
        <v>18256167.460000001</v>
      </c>
      <c r="H33" s="22">
        <v>0</v>
      </c>
      <c r="I33" s="22">
        <v>341478</v>
      </c>
      <c r="J33" s="23">
        <v>17914689.460000001</v>
      </c>
      <c r="K33" s="22">
        <f t="shared" si="2"/>
        <v>20461831.920000002</v>
      </c>
      <c r="L33" s="22">
        <v>0</v>
      </c>
      <c r="M33" s="22">
        <v>483009</v>
      </c>
      <c r="N33" s="22">
        <v>19978822.920000002</v>
      </c>
      <c r="O33" s="23"/>
      <c r="P33" s="19"/>
    </row>
    <row r="34" spans="1:21" x14ac:dyDescent="0.2">
      <c r="A34" s="6" t="s">
        <v>54</v>
      </c>
      <c r="B34" s="7" t="s">
        <v>55</v>
      </c>
      <c r="C34" s="22">
        <f t="shared" si="10"/>
        <v>1526048.5999999999</v>
      </c>
      <c r="D34" s="22">
        <v>0</v>
      </c>
      <c r="E34" s="22">
        <v>0</v>
      </c>
      <c r="F34" s="23">
        <v>1526048.5999999999</v>
      </c>
      <c r="G34" s="22">
        <f t="shared" si="15"/>
        <v>1689283.5</v>
      </c>
      <c r="H34" s="22">
        <v>0</v>
      </c>
      <c r="I34" s="22">
        <v>0</v>
      </c>
      <c r="J34" s="23">
        <v>1689283.5</v>
      </c>
      <c r="K34" s="22">
        <f t="shared" si="2"/>
        <v>1839662.3599999999</v>
      </c>
      <c r="L34" s="22">
        <v>0</v>
      </c>
      <c r="M34" s="22">
        <v>0</v>
      </c>
      <c r="N34" s="22">
        <v>1839662.3599999999</v>
      </c>
      <c r="O34" s="23"/>
      <c r="P34" s="19"/>
    </row>
    <row r="35" spans="1:21" ht="12.75" customHeight="1" x14ac:dyDescent="0.2">
      <c r="A35" s="6" t="s">
        <v>56</v>
      </c>
      <c r="B35" s="7" t="s">
        <v>57</v>
      </c>
      <c r="C35" s="22">
        <f t="shared" si="10"/>
        <v>923147.79999999993</v>
      </c>
      <c r="D35" s="22">
        <v>0</v>
      </c>
      <c r="E35" s="22">
        <v>0</v>
      </c>
      <c r="F35" s="23">
        <v>923147.79999999993</v>
      </c>
      <c r="G35" s="22">
        <f t="shared" si="15"/>
        <v>932751</v>
      </c>
      <c r="H35" s="22">
        <v>0</v>
      </c>
      <c r="I35" s="22">
        <v>0</v>
      </c>
      <c r="J35" s="23">
        <v>932751</v>
      </c>
      <c r="K35" s="22">
        <f t="shared" si="2"/>
        <v>1277591.4000000004</v>
      </c>
      <c r="L35" s="22">
        <v>0</v>
      </c>
      <c r="M35" s="22">
        <v>0</v>
      </c>
      <c r="N35" s="22">
        <v>1277591.4000000004</v>
      </c>
      <c r="O35" s="23"/>
      <c r="P35" s="19"/>
    </row>
    <row r="36" spans="1:21" s="14" customFormat="1" ht="12.75" customHeight="1" x14ac:dyDescent="0.2">
      <c r="A36" s="6" t="s">
        <v>58</v>
      </c>
      <c r="B36" s="7" t="s">
        <v>59</v>
      </c>
      <c r="C36" s="22">
        <f t="shared" si="10"/>
        <v>0</v>
      </c>
      <c r="D36" s="22">
        <v>0</v>
      </c>
      <c r="E36" s="22">
        <v>0</v>
      </c>
      <c r="F36" s="23">
        <v>0</v>
      </c>
      <c r="G36" s="22">
        <f t="shared" si="15"/>
        <v>0</v>
      </c>
      <c r="H36" s="22">
        <v>0</v>
      </c>
      <c r="I36" s="22">
        <v>0</v>
      </c>
      <c r="J36" s="23">
        <v>0</v>
      </c>
      <c r="K36" s="22">
        <f t="shared" si="2"/>
        <v>0</v>
      </c>
      <c r="L36" s="22">
        <v>0</v>
      </c>
      <c r="M36" s="22">
        <v>0</v>
      </c>
      <c r="N36" s="22">
        <v>0</v>
      </c>
      <c r="O36" s="23"/>
      <c r="P36" s="19"/>
      <c r="Q36" s="15"/>
      <c r="R36" s="15"/>
      <c r="S36" s="15"/>
      <c r="T36" s="15"/>
      <c r="U36" s="15"/>
    </row>
    <row r="37" spans="1:21" s="14" customFormat="1" x14ac:dyDescent="0.2">
      <c r="A37" s="6" t="s">
        <v>60</v>
      </c>
      <c r="B37" s="7" t="s">
        <v>61</v>
      </c>
      <c r="C37" s="22">
        <f t="shared" si="10"/>
        <v>685153.7</v>
      </c>
      <c r="D37" s="22">
        <v>0</v>
      </c>
      <c r="E37" s="22">
        <v>0</v>
      </c>
      <c r="F37" s="23">
        <v>685153.7</v>
      </c>
      <c r="G37" s="22">
        <f t="shared" si="15"/>
        <v>943247</v>
      </c>
      <c r="H37" s="22">
        <v>0</v>
      </c>
      <c r="I37" s="22">
        <v>0</v>
      </c>
      <c r="J37" s="23">
        <v>943247</v>
      </c>
      <c r="K37" s="22">
        <f t="shared" si="2"/>
        <v>1080716.8099999998</v>
      </c>
      <c r="L37" s="22">
        <v>0</v>
      </c>
      <c r="M37" s="22">
        <v>0</v>
      </c>
      <c r="N37" s="22">
        <v>1080716.8099999998</v>
      </c>
      <c r="O37" s="23"/>
      <c r="P37" s="19"/>
      <c r="Q37" s="15"/>
      <c r="R37" s="15"/>
      <c r="S37" s="15"/>
      <c r="T37" s="15"/>
      <c r="U37" s="15"/>
    </row>
    <row r="38" spans="1:21" s="14" customFormat="1" x14ac:dyDescent="0.2">
      <c r="A38" s="6" t="s">
        <v>62</v>
      </c>
      <c r="B38" s="7" t="s">
        <v>63</v>
      </c>
      <c r="C38" s="22">
        <f t="shared" si="10"/>
        <v>220</v>
      </c>
      <c r="D38" s="22">
        <v>0</v>
      </c>
      <c r="E38" s="22">
        <v>0</v>
      </c>
      <c r="F38" s="23">
        <v>220</v>
      </c>
      <c r="G38" s="22">
        <f t="shared" si="15"/>
        <v>374</v>
      </c>
      <c r="H38" s="22">
        <v>0</v>
      </c>
      <c r="I38" s="22">
        <v>0</v>
      </c>
      <c r="J38" s="23">
        <v>374</v>
      </c>
      <c r="K38" s="22">
        <f t="shared" si="2"/>
        <v>563</v>
      </c>
      <c r="L38" s="22">
        <v>0</v>
      </c>
      <c r="M38" s="22">
        <v>0</v>
      </c>
      <c r="N38" s="22">
        <v>563</v>
      </c>
      <c r="O38" s="23"/>
      <c r="P38" s="19"/>
      <c r="Q38" s="15"/>
      <c r="R38" s="15"/>
      <c r="S38" s="15"/>
      <c r="T38" s="15"/>
      <c r="U38" s="15"/>
    </row>
    <row r="39" spans="1:21" s="14" customFormat="1" x14ac:dyDescent="0.2">
      <c r="A39" s="6" t="s">
        <v>64</v>
      </c>
      <c r="B39" s="7" t="s">
        <v>65</v>
      </c>
      <c r="C39" s="22">
        <f t="shared" si="10"/>
        <v>0</v>
      </c>
      <c r="D39" s="22">
        <v>0</v>
      </c>
      <c r="E39" s="22">
        <v>0</v>
      </c>
      <c r="F39" s="23">
        <v>0</v>
      </c>
      <c r="G39" s="22">
        <f t="shared" si="15"/>
        <v>0</v>
      </c>
      <c r="H39" s="22">
        <v>0</v>
      </c>
      <c r="I39" s="22">
        <v>0</v>
      </c>
      <c r="J39" s="23">
        <v>0</v>
      </c>
      <c r="K39" s="22">
        <f t="shared" si="2"/>
        <v>0</v>
      </c>
      <c r="L39" s="22">
        <v>0</v>
      </c>
      <c r="M39" s="22">
        <v>0</v>
      </c>
      <c r="N39" s="22">
        <v>0</v>
      </c>
      <c r="O39" s="23"/>
      <c r="P39" s="19"/>
      <c r="Q39" s="15"/>
      <c r="R39" s="15"/>
      <c r="S39" s="15"/>
      <c r="T39" s="15"/>
      <c r="U39" s="15"/>
    </row>
    <row r="40" spans="1:21" s="14" customFormat="1" x14ac:dyDescent="0.2">
      <c r="A40" s="6" t="s">
        <v>66</v>
      </c>
      <c r="B40" s="7" t="s">
        <v>67</v>
      </c>
      <c r="C40" s="22">
        <f t="shared" si="10"/>
        <v>38904819.850000001</v>
      </c>
      <c r="D40" s="22">
        <v>26466963.250000004</v>
      </c>
      <c r="E40" s="22">
        <v>0</v>
      </c>
      <c r="F40" s="23">
        <v>12437856.6</v>
      </c>
      <c r="G40" s="22">
        <f t="shared" si="15"/>
        <v>45019340.920000002</v>
      </c>
      <c r="H40" s="22">
        <v>30485435.219999999</v>
      </c>
      <c r="I40" s="22">
        <v>7940</v>
      </c>
      <c r="J40" s="23">
        <v>14525965.700000003</v>
      </c>
      <c r="K40" s="22">
        <f t="shared" si="2"/>
        <v>54526134.910000004</v>
      </c>
      <c r="L40" s="22">
        <v>35440041.640000001</v>
      </c>
      <c r="M40" s="22">
        <v>56789.99</v>
      </c>
      <c r="N40" s="22">
        <v>19029303.280000001</v>
      </c>
      <c r="O40" s="23"/>
      <c r="P40" s="19"/>
      <c r="Q40" s="15"/>
      <c r="R40" s="15"/>
      <c r="S40" s="15"/>
      <c r="T40" s="15"/>
      <c r="U40" s="15"/>
    </row>
    <row r="41" spans="1:21" ht="12.75" customHeight="1" x14ac:dyDescent="0.2">
      <c r="A41" s="6" t="s">
        <v>68</v>
      </c>
      <c r="B41" s="7" t="s">
        <v>69</v>
      </c>
      <c r="C41" s="22">
        <f t="shared" si="10"/>
        <v>1429766</v>
      </c>
      <c r="D41" s="22">
        <v>0</v>
      </c>
      <c r="E41" s="22">
        <v>0</v>
      </c>
      <c r="F41" s="23">
        <v>1429766</v>
      </c>
      <c r="G41" s="22">
        <f t="shared" si="15"/>
        <v>1508240</v>
      </c>
      <c r="H41" s="22">
        <v>0</v>
      </c>
      <c r="I41" s="22">
        <v>0</v>
      </c>
      <c r="J41" s="23">
        <v>1508240</v>
      </c>
      <c r="K41" s="22">
        <f t="shared" si="2"/>
        <v>1456655</v>
      </c>
      <c r="L41" s="22">
        <v>0</v>
      </c>
      <c r="M41" s="22">
        <v>0</v>
      </c>
      <c r="N41" s="22">
        <v>1456655</v>
      </c>
      <c r="O41" s="23"/>
      <c r="P41" s="19"/>
    </row>
    <row r="42" spans="1:21" ht="12.75" customHeight="1" x14ac:dyDescent="0.2">
      <c r="A42" s="6" t="s">
        <v>70</v>
      </c>
      <c r="B42" s="7" t="s">
        <v>71</v>
      </c>
      <c r="C42" s="22">
        <f t="shared" si="10"/>
        <v>1025758</v>
      </c>
      <c r="D42" s="22">
        <v>0</v>
      </c>
      <c r="E42" s="22">
        <v>0</v>
      </c>
      <c r="F42" s="23">
        <v>1025758</v>
      </c>
      <c r="G42" s="22">
        <f t="shared" si="15"/>
        <v>1174190</v>
      </c>
      <c r="H42" s="22">
        <v>0</v>
      </c>
      <c r="I42" s="22">
        <v>0</v>
      </c>
      <c r="J42" s="23">
        <v>1174190</v>
      </c>
      <c r="K42" s="22">
        <f t="shared" si="2"/>
        <v>1470188.8000000003</v>
      </c>
      <c r="L42" s="22">
        <v>0</v>
      </c>
      <c r="M42" s="22">
        <v>0</v>
      </c>
      <c r="N42" s="22">
        <v>1470188.8000000003</v>
      </c>
      <c r="O42" s="23"/>
      <c r="P42" s="19"/>
    </row>
    <row r="43" spans="1:21" ht="12.75" customHeight="1" x14ac:dyDescent="0.2">
      <c r="A43" s="6" t="s">
        <v>806</v>
      </c>
      <c r="B43" s="7" t="s">
        <v>807</v>
      </c>
      <c r="C43" s="22">
        <f t="shared" si="10"/>
        <v>0</v>
      </c>
      <c r="D43" s="22">
        <v>0</v>
      </c>
      <c r="E43" s="22">
        <v>0</v>
      </c>
      <c r="F43" s="23">
        <v>0</v>
      </c>
      <c r="G43" s="22">
        <f t="shared" si="15"/>
        <v>922588</v>
      </c>
      <c r="H43" s="22">
        <v>0</v>
      </c>
      <c r="I43" s="22">
        <v>0</v>
      </c>
      <c r="J43" s="23">
        <v>922588</v>
      </c>
      <c r="K43" s="22">
        <f t="shared" si="2"/>
        <v>1848014.2000000002</v>
      </c>
      <c r="L43" s="22">
        <v>0</v>
      </c>
      <c r="M43" s="22">
        <v>0</v>
      </c>
      <c r="N43" s="22">
        <v>1848014.2000000002</v>
      </c>
      <c r="O43" s="23"/>
      <c r="P43" s="19"/>
    </row>
    <row r="44" spans="1:21" s="14" customFormat="1" x14ac:dyDescent="0.2">
      <c r="A44" s="6" t="s">
        <v>72</v>
      </c>
      <c r="B44" s="7" t="s">
        <v>73</v>
      </c>
      <c r="C44" s="22">
        <f t="shared" si="10"/>
        <v>562946.80000000005</v>
      </c>
      <c r="D44" s="22">
        <v>0</v>
      </c>
      <c r="E44" s="22">
        <v>0</v>
      </c>
      <c r="F44" s="23">
        <v>562946.80000000005</v>
      </c>
      <c r="G44" s="22">
        <f t="shared" si="15"/>
        <v>678065.7</v>
      </c>
      <c r="H44" s="22">
        <v>0</v>
      </c>
      <c r="I44" s="22">
        <v>0</v>
      </c>
      <c r="J44" s="23">
        <v>678065.7</v>
      </c>
      <c r="K44" s="22">
        <f t="shared" si="2"/>
        <v>889791.22</v>
      </c>
      <c r="L44" s="22">
        <v>0</v>
      </c>
      <c r="M44" s="22">
        <v>0</v>
      </c>
      <c r="N44" s="22">
        <v>889791.22</v>
      </c>
      <c r="O44" s="23"/>
      <c r="P44" s="19"/>
      <c r="Q44" s="15"/>
      <c r="R44" s="15"/>
      <c r="S44" s="15"/>
      <c r="T44" s="15"/>
      <c r="U44" s="15"/>
    </row>
    <row r="45" spans="1:21" s="14" customFormat="1" x14ac:dyDescent="0.2">
      <c r="A45" s="6" t="s">
        <v>74</v>
      </c>
      <c r="B45" s="7" t="s">
        <v>75</v>
      </c>
      <c r="C45" s="22">
        <f t="shared" si="10"/>
        <v>2236189.7000000002</v>
      </c>
      <c r="D45" s="22">
        <v>0</v>
      </c>
      <c r="E45" s="22">
        <v>0</v>
      </c>
      <c r="F45" s="23">
        <v>2236189.7000000002</v>
      </c>
      <c r="G45" s="22">
        <f t="shared" si="15"/>
        <v>2632219.5</v>
      </c>
      <c r="H45" s="22">
        <v>0</v>
      </c>
      <c r="I45" s="22">
        <v>0</v>
      </c>
      <c r="J45" s="23">
        <v>2632219.5</v>
      </c>
      <c r="K45" s="22">
        <f t="shared" si="2"/>
        <v>2998895.67</v>
      </c>
      <c r="L45" s="22">
        <v>0</v>
      </c>
      <c r="M45" s="22">
        <v>0</v>
      </c>
      <c r="N45" s="22">
        <v>2998895.67</v>
      </c>
      <c r="O45" s="23"/>
      <c r="P45" s="19"/>
      <c r="Q45" s="15"/>
      <c r="R45" s="15"/>
      <c r="S45" s="15"/>
      <c r="T45" s="15"/>
      <c r="U45" s="15"/>
    </row>
    <row r="46" spans="1:21" s="14" customFormat="1" ht="12.75" customHeight="1" x14ac:dyDescent="0.2">
      <c r="A46" s="6" t="s">
        <v>76</v>
      </c>
      <c r="B46" s="7" t="s">
        <v>77</v>
      </c>
      <c r="C46" s="22">
        <f t="shared" si="10"/>
        <v>2663608.2999999998</v>
      </c>
      <c r="D46" s="22">
        <v>0</v>
      </c>
      <c r="E46" s="22">
        <v>0</v>
      </c>
      <c r="F46" s="23">
        <v>2663608.2999999998</v>
      </c>
      <c r="G46" s="22">
        <f t="shared" si="15"/>
        <v>2583062.1999999997</v>
      </c>
      <c r="H46" s="22">
        <v>0</v>
      </c>
      <c r="I46" s="22">
        <v>0</v>
      </c>
      <c r="J46" s="23">
        <v>2583062.1999999997</v>
      </c>
      <c r="K46" s="22">
        <f t="shared" si="2"/>
        <v>3362197.52</v>
      </c>
      <c r="L46" s="22">
        <v>0</v>
      </c>
      <c r="M46" s="22">
        <v>0</v>
      </c>
      <c r="N46" s="22">
        <v>3362197.52</v>
      </c>
      <c r="O46" s="23"/>
      <c r="P46" s="19"/>
      <c r="Q46" s="15"/>
      <c r="R46" s="15"/>
      <c r="S46" s="15"/>
      <c r="T46" s="15"/>
      <c r="U46" s="15"/>
    </row>
    <row r="47" spans="1:21" s="14" customFormat="1" ht="12.75" customHeight="1" x14ac:dyDescent="0.2">
      <c r="A47" s="6" t="s">
        <v>78</v>
      </c>
      <c r="B47" s="7" t="s">
        <v>79</v>
      </c>
      <c r="C47" s="22">
        <f t="shared" si="10"/>
        <v>465874.9</v>
      </c>
      <c r="D47" s="22">
        <v>0</v>
      </c>
      <c r="E47" s="22">
        <v>0</v>
      </c>
      <c r="F47" s="23">
        <v>465874.9</v>
      </c>
      <c r="G47" s="22">
        <f t="shared" si="15"/>
        <v>494260.99999999994</v>
      </c>
      <c r="H47" s="22">
        <v>0</v>
      </c>
      <c r="I47" s="22">
        <v>0</v>
      </c>
      <c r="J47" s="23">
        <v>494260.99999999994</v>
      </c>
      <c r="K47" s="22">
        <f t="shared" si="2"/>
        <v>597186.8600000001</v>
      </c>
      <c r="L47" s="22">
        <v>0</v>
      </c>
      <c r="M47" s="22">
        <v>0</v>
      </c>
      <c r="N47" s="22">
        <v>597186.8600000001</v>
      </c>
      <c r="O47" s="23"/>
      <c r="P47" s="19"/>
      <c r="Q47" s="15"/>
      <c r="R47" s="15"/>
      <c r="S47" s="15"/>
      <c r="T47" s="15"/>
      <c r="U47" s="15"/>
    </row>
    <row r="48" spans="1:21" s="14" customFormat="1" ht="12.75" customHeight="1" x14ac:dyDescent="0.2">
      <c r="A48" s="6" t="s">
        <v>80</v>
      </c>
      <c r="B48" s="7" t="s">
        <v>81</v>
      </c>
      <c r="C48" s="22">
        <f t="shared" si="10"/>
        <v>2991780.1</v>
      </c>
      <c r="D48" s="22">
        <v>0</v>
      </c>
      <c r="E48" s="22">
        <v>0</v>
      </c>
      <c r="F48" s="23">
        <v>2991780.1</v>
      </c>
      <c r="G48" s="22">
        <f t="shared" si="15"/>
        <v>3123039.4</v>
      </c>
      <c r="H48" s="22">
        <v>0</v>
      </c>
      <c r="I48" s="22">
        <v>0</v>
      </c>
      <c r="J48" s="23">
        <v>3123039.4</v>
      </c>
      <c r="K48" s="22">
        <f t="shared" si="2"/>
        <v>4259843.66</v>
      </c>
      <c r="L48" s="22">
        <v>0</v>
      </c>
      <c r="M48" s="22">
        <v>0</v>
      </c>
      <c r="N48" s="22">
        <v>4259843.66</v>
      </c>
      <c r="O48" s="23"/>
      <c r="P48" s="19"/>
      <c r="Q48" s="15"/>
      <c r="R48" s="15"/>
      <c r="S48" s="15"/>
      <c r="T48" s="15"/>
      <c r="U48" s="15"/>
    </row>
    <row r="49" spans="1:21" s="14" customFormat="1" ht="12.75" customHeight="1" x14ac:dyDescent="0.2">
      <c r="A49" s="6" t="s">
        <v>82</v>
      </c>
      <c r="B49" s="7" t="s">
        <v>83</v>
      </c>
      <c r="C49" s="22">
        <f t="shared" si="10"/>
        <v>506425</v>
      </c>
      <c r="D49" s="22">
        <v>0</v>
      </c>
      <c r="E49" s="22">
        <v>0</v>
      </c>
      <c r="F49" s="23">
        <v>506425</v>
      </c>
      <c r="G49" s="22">
        <f t="shared" si="15"/>
        <v>428700</v>
      </c>
      <c r="H49" s="22">
        <v>0</v>
      </c>
      <c r="I49" s="22">
        <v>0</v>
      </c>
      <c r="J49" s="23">
        <v>428700</v>
      </c>
      <c r="K49" s="22">
        <f t="shared" si="2"/>
        <v>600595.19999999995</v>
      </c>
      <c r="L49" s="22">
        <v>0</v>
      </c>
      <c r="M49" s="22">
        <v>0</v>
      </c>
      <c r="N49" s="22">
        <v>600595.19999999995</v>
      </c>
      <c r="O49" s="23"/>
      <c r="P49" s="19"/>
      <c r="Q49" s="15"/>
      <c r="R49" s="15"/>
      <c r="S49" s="15"/>
      <c r="T49" s="15"/>
      <c r="U49" s="15"/>
    </row>
    <row r="50" spans="1:21" s="14" customFormat="1" x14ac:dyDescent="0.2">
      <c r="A50" s="6" t="s">
        <v>84</v>
      </c>
      <c r="B50" s="7" t="s">
        <v>85</v>
      </c>
      <c r="C50" s="22">
        <f t="shared" si="10"/>
        <v>984604.51999999979</v>
      </c>
      <c r="D50" s="22">
        <v>0</v>
      </c>
      <c r="E50" s="22">
        <v>0</v>
      </c>
      <c r="F50" s="23">
        <v>984604.51999999979</v>
      </c>
      <c r="G50" s="22">
        <f t="shared" si="15"/>
        <v>1219571.1000000001</v>
      </c>
      <c r="H50" s="22">
        <v>0</v>
      </c>
      <c r="I50" s="22">
        <v>0</v>
      </c>
      <c r="J50" s="23">
        <v>1219571.1000000001</v>
      </c>
      <c r="K50" s="22">
        <f t="shared" si="2"/>
        <v>1080625.07</v>
      </c>
      <c r="L50" s="22">
        <v>0</v>
      </c>
      <c r="M50" s="22">
        <v>0</v>
      </c>
      <c r="N50" s="22">
        <v>1080625.07</v>
      </c>
      <c r="O50" s="23"/>
      <c r="P50" s="19"/>
      <c r="Q50" s="15"/>
      <c r="R50" s="15"/>
      <c r="S50" s="15"/>
      <c r="T50" s="15"/>
      <c r="U50" s="15"/>
    </row>
    <row r="51" spans="1:21" s="14" customFormat="1" x14ac:dyDescent="0.2">
      <c r="A51" s="6" t="s">
        <v>86</v>
      </c>
      <c r="B51" s="7" t="s">
        <v>87</v>
      </c>
      <c r="C51" s="22">
        <f t="shared" si="10"/>
        <v>1349234.9</v>
      </c>
      <c r="D51" s="22">
        <v>0</v>
      </c>
      <c r="E51" s="22">
        <v>0</v>
      </c>
      <c r="F51" s="23">
        <v>1349234.9</v>
      </c>
      <c r="G51" s="22">
        <f t="shared" si="15"/>
        <v>1429480.3</v>
      </c>
      <c r="H51" s="22">
        <v>0</v>
      </c>
      <c r="I51" s="22">
        <v>0</v>
      </c>
      <c r="J51" s="23">
        <v>1429480.3</v>
      </c>
      <c r="K51" s="22">
        <f t="shared" si="2"/>
        <v>1832789.56</v>
      </c>
      <c r="L51" s="22">
        <v>0</v>
      </c>
      <c r="M51" s="22">
        <v>0</v>
      </c>
      <c r="N51" s="22">
        <v>1832789.56</v>
      </c>
      <c r="O51" s="23"/>
      <c r="P51" s="19"/>
      <c r="Q51" s="15"/>
      <c r="R51" s="15"/>
      <c r="S51" s="15"/>
      <c r="T51" s="15"/>
      <c r="U51" s="15"/>
    </row>
    <row r="52" spans="1:21" s="14" customFormat="1" x14ac:dyDescent="0.2">
      <c r="A52" s="8" t="s">
        <v>88</v>
      </c>
      <c r="B52" s="7" t="s">
        <v>89</v>
      </c>
      <c r="C52" s="22">
        <f t="shared" si="10"/>
        <v>98800.4</v>
      </c>
      <c r="D52" s="22">
        <v>0</v>
      </c>
      <c r="E52" s="22">
        <v>0</v>
      </c>
      <c r="F52" s="23">
        <v>98800.4</v>
      </c>
      <c r="G52" s="22">
        <f t="shared" si="15"/>
        <v>409553.6</v>
      </c>
      <c r="H52" s="22">
        <v>0</v>
      </c>
      <c r="I52" s="22">
        <v>0</v>
      </c>
      <c r="J52" s="23">
        <v>409553.6</v>
      </c>
      <c r="K52" s="22">
        <f t="shared" si="2"/>
        <v>877705.91</v>
      </c>
      <c r="L52" s="22">
        <v>0</v>
      </c>
      <c r="M52" s="22">
        <v>0</v>
      </c>
      <c r="N52" s="22">
        <v>877705.91</v>
      </c>
      <c r="O52" s="23"/>
      <c r="P52" s="19"/>
      <c r="Q52" s="15"/>
      <c r="R52" s="15"/>
      <c r="S52" s="15"/>
      <c r="T52" s="15"/>
      <c r="U52" s="15"/>
    </row>
    <row r="53" spans="1:21" x14ac:dyDescent="0.2">
      <c r="A53" s="6" t="s">
        <v>90</v>
      </c>
      <c r="B53" s="7" t="s">
        <v>91</v>
      </c>
      <c r="C53" s="22">
        <f t="shared" si="10"/>
        <v>10149654.6</v>
      </c>
      <c r="D53" s="22">
        <v>0</v>
      </c>
      <c r="E53" s="22">
        <v>40560</v>
      </c>
      <c r="F53" s="23">
        <v>10109094.6</v>
      </c>
      <c r="G53" s="22">
        <f t="shared" si="15"/>
        <v>11694627.399999999</v>
      </c>
      <c r="H53" s="22">
        <v>0</v>
      </c>
      <c r="I53" s="22">
        <v>23340</v>
      </c>
      <c r="J53" s="23">
        <v>11671287.399999999</v>
      </c>
      <c r="K53" s="22">
        <f t="shared" si="2"/>
        <v>37850555.199999996</v>
      </c>
      <c r="L53" s="22">
        <v>0</v>
      </c>
      <c r="M53" s="22">
        <v>990743</v>
      </c>
      <c r="N53" s="22">
        <v>36859812.199999996</v>
      </c>
      <c r="O53" s="23"/>
      <c r="P53" s="19"/>
    </row>
    <row r="54" spans="1:21" s="14" customFormat="1" x14ac:dyDescent="0.2">
      <c r="A54" s="8" t="s">
        <v>92</v>
      </c>
      <c r="B54" s="7" t="s">
        <v>93</v>
      </c>
      <c r="C54" s="22">
        <f t="shared" si="10"/>
        <v>113447</v>
      </c>
      <c r="D54" s="22">
        <v>0</v>
      </c>
      <c r="E54" s="22">
        <v>0</v>
      </c>
      <c r="F54" s="23">
        <v>113447</v>
      </c>
      <c r="G54" s="22">
        <f t="shared" si="15"/>
        <v>0</v>
      </c>
      <c r="H54" s="22">
        <v>0</v>
      </c>
      <c r="I54" s="22">
        <v>0</v>
      </c>
      <c r="J54" s="23">
        <v>0</v>
      </c>
      <c r="K54" s="22">
        <f t="shared" si="2"/>
        <v>0</v>
      </c>
      <c r="L54" s="22">
        <v>0</v>
      </c>
      <c r="M54" s="22">
        <v>0</v>
      </c>
      <c r="N54" s="22">
        <v>0</v>
      </c>
      <c r="O54" s="23"/>
      <c r="P54" s="19"/>
      <c r="Q54" s="15"/>
      <c r="R54" s="15"/>
      <c r="S54" s="15"/>
      <c r="T54" s="15"/>
      <c r="U54" s="15"/>
    </row>
    <row r="55" spans="1:21" s="24" customFormat="1" x14ac:dyDescent="0.2">
      <c r="A55" s="4"/>
      <c r="B55" s="4" t="s">
        <v>94</v>
      </c>
      <c r="C55" s="18">
        <f t="shared" ref="C55:F55" si="17">SUM(C56:C82)</f>
        <v>204159271.13</v>
      </c>
      <c r="D55" s="18">
        <f t="shared" si="17"/>
        <v>58883065.409999996</v>
      </c>
      <c r="E55" s="18">
        <f t="shared" si="17"/>
        <v>2718206.0999999996</v>
      </c>
      <c r="F55" s="18">
        <f t="shared" si="17"/>
        <v>142557999.61999997</v>
      </c>
      <c r="G55" s="18">
        <f t="shared" ref="G55:J55" si="18">SUM(G56:G82)</f>
        <v>218900048.27000004</v>
      </c>
      <c r="H55" s="18">
        <f t="shared" si="18"/>
        <v>64486866.599999994</v>
      </c>
      <c r="I55" s="18">
        <f t="shared" si="18"/>
        <v>2509481.2300000004</v>
      </c>
      <c r="J55" s="18">
        <f t="shared" si="18"/>
        <v>151903700.44000009</v>
      </c>
      <c r="K55" s="18">
        <f t="shared" si="2"/>
        <v>243826114.17000002</v>
      </c>
      <c r="L55" s="18">
        <f t="shared" ref="L55:N55" si="19">SUM(L56:L82)</f>
        <v>73614837.980000019</v>
      </c>
      <c r="M55" s="18">
        <f t="shared" si="19"/>
        <v>3078893.49</v>
      </c>
      <c r="N55" s="18">
        <f t="shared" si="19"/>
        <v>163910900.70000002</v>
      </c>
      <c r="O55" s="28">
        <v>3221482</v>
      </c>
      <c r="P55" s="19"/>
    </row>
    <row r="56" spans="1:21" s="14" customFormat="1" ht="12.75" customHeight="1" x14ac:dyDescent="0.2">
      <c r="A56" s="9" t="s">
        <v>95</v>
      </c>
      <c r="B56" s="7" t="s">
        <v>96</v>
      </c>
      <c r="C56" s="22">
        <f t="shared" si="10"/>
        <v>456135</v>
      </c>
      <c r="D56" s="22">
        <v>0</v>
      </c>
      <c r="E56" s="22">
        <v>0</v>
      </c>
      <c r="F56" s="23">
        <v>456135</v>
      </c>
      <c r="G56" s="22">
        <f t="shared" ref="G56:G82" si="20">SUM(H56:J56)</f>
        <v>452428</v>
      </c>
      <c r="H56" s="22">
        <v>0</v>
      </c>
      <c r="I56" s="22">
        <v>0</v>
      </c>
      <c r="J56" s="23">
        <v>452428</v>
      </c>
      <c r="K56" s="22">
        <f t="shared" si="2"/>
        <v>579263.99999999988</v>
      </c>
      <c r="L56" s="22">
        <v>0</v>
      </c>
      <c r="M56" s="22">
        <v>0</v>
      </c>
      <c r="N56" s="22">
        <v>579263.99999999988</v>
      </c>
      <c r="O56" s="23"/>
      <c r="P56" s="19"/>
    </row>
    <row r="57" spans="1:21" s="14" customFormat="1" ht="12.75" customHeight="1" x14ac:dyDescent="0.2">
      <c r="A57" s="9" t="s">
        <v>97</v>
      </c>
      <c r="B57" s="7" t="s">
        <v>98</v>
      </c>
      <c r="C57" s="22">
        <f t="shared" si="10"/>
        <v>722169</v>
      </c>
      <c r="D57" s="22">
        <v>0</v>
      </c>
      <c r="E57" s="22">
        <v>0</v>
      </c>
      <c r="F57" s="23">
        <v>722169</v>
      </c>
      <c r="G57" s="22">
        <f t="shared" si="20"/>
        <v>919614</v>
      </c>
      <c r="H57" s="22">
        <v>0</v>
      </c>
      <c r="I57" s="22">
        <v>0</v>
      </c>
      <c r="J57" s="23">
        <v>919614</v>
      </c>
      <c r="K57" s="22">
        <f t="shared" si="2"/>
        <v>1117077.0500000005</v>
      </c>
      <c r="L57" s="22">
        <v>0</v>
      </c>
      <c r="M57" s="22">
        <v>0</v>
      </c>
      <c r="N57" s="22">
        <v>1117077.0500000005</v>
      </c>
      <c r="O57" s="23"/>
      <c r="P57" s="19"/>
    </row>
    <row r="58" spans="1:21" s="14" customFormat="1" ht="12.75" customHeight="1" x14ac:dyDescent="0.2">
      <c r="A58" s="9" t="s">
        <v>99</v>
      </c>
      <c r="B58" s="7" t="s">
        <v>100</v>
      </c>
      <c r="C58" s="22">
        <f t="shared" si="10"/>
        <v>696584</v>
      </c>
      <c r="D58" s="22">
        <v>0</v>
      </c>
      <c r="E58" s="22">
        <v>0</v>
      </c>
      <c r="F58" s="23">
        <v>696584</v>
      </c>
      <c r="G58" s="22">
        <f t="shared" si="20"/>
        <v>688986</v>
      </c>
      <c r="H58" s="22">
        <v>0</v>
      </c>
      <c r="I58" s="22">
        <v>0</v>
      </c>
      <c r="J58" s="23">
        <v>688986</v>
      </c>
      <c r="K58" s="22">
        <f t="shared" si="2"/>
        <v>850836.00000000023</v>
      </c>
      <c r="L58" s="22">
        <v>0</v>
      </c>
      <c r="M58" s="22">
        <v>0</v>
      </c>
      <c r="N58" s="22">
        <v>850836.00000000023</v>
      </c>
      <c r="O58" s="23"/>
      <c r="P58" s="19"/>
    </row>
    <row r="59" spans="1:21" s="14" customFormat="1" ht="12.75" customHeight="1" x14ac:dyDescent="0.2">
      <c r="A59" s="9" t="s">
        <v>101</v>
      </c>
      <c r="B59" s="7" t="s">
        <v>102</v>
      </c>
      <c r="C59" s="22">
        <f t="shared" si="10"/>
        <v>249081</v>
      </c>
      <c r="D59" s="22">
        <v>0</v>
      </c>
      <c r="E59" s="22">
        <v>0</v>
      </c>
      <c r="F59" s="23">
        <v>249081</v>
      </c>
      <c r="G59" s="22">
        <f t="shared" si="20"/>
        <v>234615</v>
      </c>
      <c r="H59" s="22">
        <v>0</v>
      </c>
      <c r="I59" s="22">
        <v>0</v>
      </c>
      <c r="J59" s="23">
        <v>234615</v>
      </c>
      <c r="K59" s="22">
        <f t="shared" si="2"/>
        <v>277219.39999999997</v>
      </c>
      <c r="L59" s="22">
        <v>0</v>
      </c>
      <c r="M59" s="22">
        <v>0</v>
      </c>
      <c r="N59" s="22">
        <v>277219.39999999997</v>
      </c>
      <c r="O59" s="23"/>
      <c r="P59" s="19"/>
    </row>
    <row r="60" spans="1:21" s="14" customFormat="1" ht="12.75" customHeight="1" x14ac:dyDescent="0.2">
      <c r="A60" s="9" t="s">
        <v>103</v>
      </c>
      <c r="B60" s="7" t="s">
        <v>104</v>
      </c>
      <c r="C60" s="22">
        <f t="shared" si="10"/>
        <v>52952</v>
      </c>
      <c r="D60" s="22">
        <v>0</v>
      </c>
      <c r="E60" s="22">
        <v>0</v>
      </c>
      <c r="F60" s="23">
        <v>52952</v>
      </c>
      <c r="G60" s="22">
        <f t="shared" si="20"/>
        <v>50718</v>
      </c>
      <c r="H60" s="22">
        <v>0</v>
      </c>
      <c r="I60" s="22">
        <v>0</v>
      </c>
      <c r="J60" s="23">
        <v>50718</v>
      </c>
      <c r="K60" s="22">
        <f t="shared" si="2"/>
        <v>64315.8</v>
      </c>
      <c r="L60" s="22">
        <v>0</v>
      </c>
      <c r="M60" s="22">
        <v>0</v>
      </c>
      <c r="N60" s="22">
        <v>64315.8</v>
      </c>
      <c r="O60" s="23"/>
      <c r="P60" s="19"/>
    </row>
    <row r="61" spans="1:21" s="14" customFormat="1" ht="12.75" customHeight="1" x14ac:dyDescent="0.2">
      <c r="A61" s="9" t="s">
        <v>105</v>
      </c>
      <c r="B61" s="7" t="s">
        <v>106</v>
      </c>
      <c r="C61" s="22">
        <f t="shared" si="10"/>
        <v>0</v>
      </c>
      <c r="D61" s="22">
        <v>0</v>
      </c>
      <c r="E61" s="22">
        <v>0</v>
      </c>
      <c r="F61" s="23">
        <v>0</v>
      </c>
      <c r="G61" s="22">
        <f t="shared" si="20"/>
        <v>0</v>
      </c>
      <c r="H61" s="22">
        <v>0</v>
      </c>
      <c r="I61" s="22">
        <v>0</v>
      </c>
      <c r="J61" s="23">
        <v>0</v>
      </c>
      <c r="K61" s="22">
        <f t="shared" si="2"/>
        <v>0</v>
      </c>
      <c r="L61" s="22">
        <v>0</v>
      </c>
      <c r="M61" s="22">
        <v>0</v>
      </c>
      <c r="N61" s="22">
        <v>0</v>
      </c>
      <c r="O61" s="23"/>
      <c r="P61" s="19"/>
    </row>
    <row r="62" spans="1:21" s="14" customFormat="1" x14ac:dyDescent="0.2">
      <c r="A62" s="9" t="s">
        <v>107</v>
      </c>
      <c r="B62" s="7" t="s">
        <v>108</v>
      </c>
      <c r="C62" s="22">
        <f t="shared" si="10"/>
        <v>110205535.94999999</v>
      </c>
      <c r="D62" s="22">
        <v>31508878.939999998</v>
      </c>
      <c r="E62" s="22">
        <v>1267558.17</v>
      </c>
      <c r="F62" s="23">
        <v>77429098.839999989</v>
      </c>
      <c r="G62" s="22">
        <f t="shared" si="20"/>
        <v>114516530.65000001</v>
      </c>
      <c r="H62" s="22">
        <v>33501464.499999996</v>
      </c>
      <c r="I62" s="22">
        <v>1157001.2000000002</v>
      </c>
      <c r="J62" s="23">
        <v>79858064.950000018</v>
      </c>
      <c r="K62" s="22">
        <f t="shared" si="2"/>
        <v>122122843.65000005</v>
      </c>
      <c r="L62" s="22">
        <v>40256532.110000014</v>
      </c>
      <c r="M62" s="22">
        <v>1225384.6099999999</v>
      </c>
      <c r="N62" s="22">
        <v>80640926.930000037</v>
      </c>
      <c r="O62" s="23"/>
      <c r="P62" s="19"/>
    </row>
    <row r="63" spans="1:21" s="14" customFormat="1" x14ac:dyDescent="0.2">
      <c r="A63" s="9" t="s">
        <v>109</v>
      </c>
      <c r="B63" s="7" t="s">
        <v>110</v>
      </c>
      <c r="C63" s="22">
        <f t="shared" si="10"/>
        <v>20332507.949999999</v>
      </c>
      <c r="D63" s="22">
        <v>0</v>
      </c>
      <c r="E63" s="22">
        <v>1106629.93</v>
      </c>
      <c r="F63" s="23">
        <v>19225878.02</v>
      </c>
      <c r="G63" s="22">
        <f t="shared" si="20"/>
        <v>23549735.020000003</v>
      </c>
      <c r="H63" s="22">
        <v>0</v>
      </c>
      <c r="I63" s="22">
        <v>896819.04</v>
      </c>
      <c r="J63" s="23">
        <v>22652915.980000004</v>
      </c>
      <c r="K63" s="22">
        <f t="shared" si="2"/>
        <v>22393393.27</v>
      </c>
      <c r="L63" s="22">
        <v>0</v>
      </c>
      <c r="M63" s="22">
        <v>1098243.2800000003</v>
      </c>
      <c r="N63" s="22">
        <v>21295149.989999998</v>
      </c>
      <c r="O63" s="23"/>
      <c r="P63" s="19"/>
    </row>
    <row r="64" spans="1:21" s="14" customFormat="1" x14ac:dyDescent="0.2">
      <c r="A64" s="9" t="s">
        <v>111</v>
      </c>
      <c r="B64" s="7" t="s">
        <v>112</v>
      </c>
      <c r="C64" s="22">
        <f t="shared" si="10"/>
        <v>617258.66</v>
      </c>
      <c r="D64" s="22">
        <v>0</v>
      </c>
      <c r="E64" s="22">
        <v>0</v>
      </c>
      <c r="F64" s="23">
        <v>617258.66</v>
      </c>
      <c r="G64" s="22">
        <f t="shared" si="20"/>
        <v>487520.34</v>
      </c>
      <c r="H64" s="22">
        <v>0</v>
      </c>
      <c r="I64" s="22">
        <v>0</v>
      </c>
      <c r="J64" s="23">
        <v>487520.34</v>
      </c>
      <c r="K64" s="22">
        <f t="shared" si="2"/>
        <v>115021.8</v>
      </c>
      <c r="L64" s="22">
        <v>0</v>
      </c>
      <c r="M64" s="22">
        <v>0</v>
      </c>
      <c r="N64" s="22">
        <v>115021.8</v>
      </c>
      <c r="O64" s="23"/>
      <c r="P64" s="19"/>
    </row>
    <row r="65" spans="1:33" s="14" customFormat="1" ht="12.75" customHeight="1" x14ac:dyDescent="0.2">
      <c r="A65" s="9" t="s">
        <v>113</v>
      </c>
      <c r="B65" s="7" t="s">
        <v>114</v>
      </c>
      <c r="C65" s="22">
        <f t="shared" si="10"/>
        <v>2585825.4000000004</v>
      </c>
      <c r="D65" s="22">
        <v>0</v>
      </c>
      <c r="E65" s="22">
        <v>0</v>
      </c>
      <c r="F65" s="23">
        <v>2585825.4000000004</v>
      </c>
      <c r="G65" s="22">
        <f t="shared" si="20"/>
        <v>3086118.28</v>
      </c>
      <c r="H65" s="22">
        <v>0</v>
      </c>
      <c r="I65" s="22">
        <v>0</v>
      </c>
      <c r="J65" s="23">
        <v>3086118.28</v>
      </c>
      <c r="K65" s="22">
        <f t="shared" si="2"/>
        <v>3995387.92</v>
      </c>
      <c r="L65" s="22">
        <v>0</v>
      </c>
      <c r="M65" s="22">
        <v>0</v>
      </c>
      <c r="N65" s="22">
        <v>3995387.92</v>
      </c>
      <c r="O65" s="23"/>
      <c r="P65" s="19"/>
    </row>
    <row r="66" spans="1:33" s="14" customFormat="1" ht="12.75" customHeight="1" x14ac:dyDescent="0.2">
      <c r="A66" s="9" t="s">
        <v>115</v>
      </c>
      <c r="B66" s="7" t="s">
        <v>116</v>
      </c>
      <c r="C66" s="22">
        <f t="shared" si="10"/>
        <v>2758657.5999999996</v>
      </c>
      <c r="D66" s="22">
        <v>0</v>
      </c>
      <c r="E66" s="22">
        <v>0</v>
      </c>
      <c r="F66" s="23">
        <v>2758657.5999999996</v>
      </c>
      <c r="G66" s="22">
        <f t="shared" si="20"/>
        <v>4064025.9</v>
      </c>
      <c r="H66" s="22">
        <v>0</v>
      </c>
      <c r="I66" s="22">
        <v>0</v>
      </c>
      <c r="J66" s="23">
        <v>4064025.9</v>
      </c>
      <c r="K66" s="22">
        <f t="shared" si="2"/>
        <v>5303382.58</v>
      </c>
      <c r="L66" s="22">
        <v>0</v>
      </c>
      <c r="M66" s="22">
        <v>0</v>
      </c>
      <c r="N66" s="22">
        <v>5303382.58</v>
      </c>
      <c r="O66" s="23"/>
      <c r="P66" s="19"/>
    </row>
    <row r="67" spans="1:33" s="14" customFormat="1" x14ac:dyDescent="0.2">
      <c r="A67" s="9" t="s">
        <v>117</v>
      </c>
      <c r="B67" s="7" t="s">
        <v>118</v>
      </c>
      <c r="C67" s="22">
        <f t="shared" si="10"/>
        <v>1304272</v>
      </c>
      <c r="D67" s="22">
        <v>0</v>
      </c>
      <c r="E67" s="22">
        <v>0</v>
      </c>
      <c r="F67" s="23">
        <v>1304272</v>
      </c>
      <c r="G67" s="22">
        <f t="shared" si="20"/>
        <v>1208541.32</v>
      </c>
      <c r="H67" s="22">
        <v>0</v>
      </c>
      <c r="I67" s="22">
        <v>0</v>
      </c>
      <c r="J67" s="23">
        <v>1208541.32</v>
      </c>
      <c r="K67" s="22">
        <f t="shared" si="2"/>
        <v>1708518.4700000004</v>
      </c>
      <c r="L67" s="22">
        <v>0</v>
      </c>
      <c r="M67" s="22">
        <v>0</v>
      </c>
      <c r="N67" s="22">
        <v>1708518.4700000004</v>
      </c>
      <c r="O67" s="23"/>
      <c r="P67" s="19"/>
    </row>
    <row r="68" spans="1:33" s="14" customFormat="1" x14ac:dyDescent="0.2">
      <c r="A68" s="9" t="s">
        <v>119</v>
      </c>
      <c r="B68" s="7" t="s">
        <v>120</v>
      </c>
      <c r="C68" s="22">
        <f t="shared" si="10"/>
        <v>4588181.0000000009</v>
      </c>
      <c r="D68" s="22">
        <v>0</v>
      </c>
      <c r="E68" s="22">
        <v>0</v>
      </c>
      <c r="F68" s="23">
        <v>4588181.0000000009</v>
      </c>
      <c r="G68" s="22">
        <f t="shared" si="20"/>
        <v>4003203.7200000007</v>
      </c>
      <c r="H68" s="22">
        <v>0</v>
      </c>
      <c r="I68" s="22">
        <v>0</v>
      </c>
      <c r="J68" s="23">
        <v>4003203.7200000007</v>
      </c>
      <c r="K68" s="22">
        <f t="shared" si="2"/>
        <v>5258848.66</v>
      </c>
      <c r="L68" s="22">
        <v>0</v>
      </c>
      <c r="M68" s="22">
        <v>0</v>
      </c>
      <c r="N68" s="22">
        <v>5258848.66</v>
      </c>
      <c r="O68" s="23"/>
      <c r="P68" s="19"/>
    </row>
    <row r="69" spans="1:33" s="14" customFormat="1" ht="12.75" customHeight="1" x14ac:dyDescent="0.2">
      <c r="A69" s="9" t="s">
        <v>121</v>
      </c>
      <c r="B69" s="7" t="s">
        <v>122</v>
      </c>
      <c r="C69" s="22">
        <f t="shared" si="10"/>
        <v>1050119.6000000001</v>
      </c>
      <c r="D69" s="22">
        <v>0</v>
      </c>
      <c r="E69" s="22">
        <v>0</v>
      </c>
      <c r="F69" s="23">
        <v>1050119.6000000001</v>
      </c>
      <c r="G69" s="22">
        <f t="shared" si="20"/>
        <v>972884.2</v>
      </c>
      <c r="H69" s="22">
        <v>0</v>
      </c>
      <c r="I69" s="22">
        <v>0</v>
      </c>
      <c r="J69" s="23">
        <v>972884.2</v>
      </c>
      <c r="K69" s="22">
        <f t="shared" si="2"/>
        <v>1324296.4400000002</v>
      </c>
      <c r="L69" s="22">
        <v>0</v>
      </c>
      <c r="M69" s="22">
        <v>0</v>
      </c>
      <c r="N69" s="22">
        <v>1324296.4400000002</v>
      </c>
      <c r="O69" s="23"/>
      <c r="P69" s="19"/>
    </row>
    <row r="70" spans="1:33" s="14" customFormat="1" ht="12.75" customHeight="1" x14ac:dyDescent="0.2">
      <c r="A70" s="9" t="s">
        <v>123</v>
      </c>
      <c r="B70" s="7" t="s">
        <v>124</v>
      </c>
      <c r="C70" s="22">
        <f t="shared" si="10"/>
        <v>323235.39999999997</v>
      </c>
      <c r="D70" s="22">
        <v>0</v>
      </c>
      <c r="E70" s="22">
        <v>0</v>
      </c>
      <c r="F70" s="23">
        <v>323235.39999999997</v>
      </c>
      <c r="G70" s="22">
        <f t="shared" si="20"/>
        <v>310553.39999999997</v>
      </c>
      <c r="H70" s="22">
        <v>0</v>
      </c>
      <c r="I70" s="22">
        <v>0</v>
      </c>
      <c r="J70" s="23">
        <v>310553.39999999997</v>
      </c>
      <c r="K70" s="22">
        <f t="shared" ref="K70:K135" si="21">SUM(L70:O70)</f>
        <v>241262.91999999998</v>
      </c>
      <c r="L70" s="22">
        <v>0</v>
      </c>
      <c r="M70" s="22">
        <v>0</v>
      </c>
      <c r="N70" s="22">
        <v>241262.91999999998</v>
      </c>
      <c r="O70" s="23"/>
      <c r="P70" s="19"/>
    </row>
    <row r="71" spans="1:33" s="14" customFormat="1" ht="12.75" customHeight="1" x14ac:dyDescent="0.2">
      <c r="A71" s="9" t="s">
        <v>125</v>
      </c>
      <c r="B71" s="7" t="s">
        <v>126</v>
      </c>
      <c r="C71" s="22">
        <f t="shared" si="10"/>
        <v>5897236.2999999998</v>
      </c>
      <c r="D71" s="22">
        <v>0</v>
      </c>
      <c r="E71" s="22">
        <v>720</v>
      </c>
      <c r="F71" s="23">
        <v>5896516.2999999998</v>
      </c>
      <c r="G71" s="22">
        <f t="shared" si="20"/>
        <v>5529837.4000000004</v>
      </c>
      <c r="H71" s="22">
        <v>0</v>
      </c>
      <c r="I71" s="22">
        <v>9030</v>
      </c>
      <c r="J71" s="23">
        <v>5520807.4000000004</v>
      </c>
      <c r="K71" s="22">
        <f t="shared" si="21"/>
        <v>8191321.0999999996</v>
      </c>
      <c r="L71" s="22">
        <v>0</v>
      </c>
      <c r="M71" s="22">
        <v>1710</v>
      </c>
      <c r="N71" s="22">
        <v>8189611.0999999996</v>
      </c>
      <c r="O71" s="23"/>
      <c r="P71" s="19"/>
    </row>
    <row r="72" spans="1:33" s="14" customFormat="1" ht="12.75" customHeight="1" x14ac:dyDescent="0.2">
      <c r="A72" s="9" t="s">
        <v>127</v>
      </c>
      <c r="B72" s="7" t="s">
        <v>128</v>
      </c>
      <c r="C72" s="22">
        <f t="shared" si="10"/>
        <v>894504.94000000006</v>
      </c>
      <c r="D72" s="22">
        <v>0</v>
      </c>
      <c r="E72" s="22">
        <v>0</v>
      </c>
      <c r="F72" s="23">
        <v>894504.94000000006</v>
      </c>
      <c r="G72" s="22">
        <f t="shared" si="20"/>
        <v>918178.70000000007</v>
      </c>
      <c r="H72" s="22">
        <v>0</v>
      </c>
      <c r="I72" s="22">
        <v>0</v>
      </c>
      <c r="J72" s="23">
        <v>918178.70000000007</v>
      </c>
      <c r="K72" s="22">
        <f t="shared" si="21"/>
        <v>541923.28</v>
      </c>
      <c r="L72" s="22">
        <v>0</v>
      </c>
      <c r="M72" s="22">
        <v>0</v>
      </c>
      <c r="N72" s="22">
        <v>541923.28</v>
      </c>
      <c r="O72" s="23"/>
      <c r="P72" s="19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s="14" customFormat="1" x14ac:dyDescent="0.2">
      <c r="A73" s="9" t="s">
        <v>129</v>
      </c>
      <c r="B73" s="7" t="s">
        <v>130</v>
      </c>
      <c r="C73" s="22">
        <f t="shared" si="10"/>
        <v>36716020.369999997</v>
      </c>
      <c r="D73" s="22">
        <v>27374186.469999999</v>
      </c>
      <c r="E73" s="22">
        <v>0</v>
      </c>
      <c r="F73" s="23">
        <v>9341833.8999999985</v>
      </c>
      <c r="G73" s="22">
        <f t="shared" si="20"/>
        <v>41661238.599999994</v>
      </c>
      <c r="H73" s="22">
        <v>30985402.099999998</v>
      </c>
      <c r="I73" s="22">
        <v>73440</v>
      </c>
      <c r="J73" s="23">
        <v>10602396.5</v>
      </c>
      <c r="K73" s="22">
        <f t="shared" si="21"/>
        <v>45815736.730000004</v>
      </c>
      <c r="L73" s="22">
        <v>33358305.870000001</v>
      </c>
      <c r="M73" s="22">
        <v>192000</v>
      </c>
      <c r="N73" s="22">
        <v>12265430.860000001</v>
      </c>
      <c r="O73" s="23"/>
      <c r="P73" s="19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s="14" customFormat="1" ht="12.75" customHeight="1" x14ac:dyDescent="0.2">
      <c r="A74" s="9" t="s">
        <v>131</v>
      </c>
      <c r="B74" s="7" t="s">
        <v>132</v>
      </c>
      <c r="C74" s="22">
        <f t="shared" ref="C74:C140" si="22">SUM(D74:F74)</f>
        <v>2659525.1999999997</v>
      </c>
      <c r="D74" s="22">
        <v>0</v>
      </c>
      <c r="E74" s="22">
        <v>0</v>
      </c>
      <c r="F74" s="23">
        <v>2659525.1999999997</v>
      </c>
      <c r="G74" s="22">
        <f t="shared" si="20"/>
        <v>2841665.74</v>
      </c>
      <c r="H74" s="22">
        <v>0</v>
      </c>
      <c r="I74" s="22">
        <v>-3362.01</v>
      </c>
      <c r="J74" s="23">
        <v>2845027.75</v>
      </c>
      <c r="K74" s="22">
        <f t="shared" si="21"/>
        <v>3162218.6799999997</v>
      </c>
      <c r="L74" s="22">
        <v>0</v>
      </c>
      <c r="M74" s="22">
        <v>3600</v>
      </c>
      <c r="N74" s="22">
        <v>3158618.6799999997</v>
      </c>
      <c r="O74" s="23"/>
      <c r="P74" s="19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s="14" customFormat="1" ht="12.75" customHeight="1" x14ac:dyDescent="0.2">
      <c r="A75" s="9" t="s">
        <v>133</v>
      </c>
      <c r="B75" s="7" t="s">
        <v>134</v>
      </c>
      <c r="C75" s="22">
        <f t="shared" si="22"/>
        <v>1373027.5</v>
      </c>
      <c r="D75" s="22">
        <v>0</v>
      </c>
      <c r="E75" s="22">
        <v>0</v>
      </c>
      <c r="F75" s="23">
        <v>1373027.5</v>
      </c>
      <c r="G75" s="22">
        <f t="shared" si="20"/>
        <v>1208543</v>
      </c>
      <c r="H75" s="22">
        <v>0</v>
      </c>
      <c r="I75" s="22">
        <v>0</v>
      </c>
      <c r="J75" s="23">
        <v>1208543</v>
      </c>
      <c r="K75" s="22">
        <f t="shared" si="21"/>
        <v>1584076.9000000001</v>
      </c>
      <c r="L75" s="22">
        <v>0</v>
      </c>
      <c r="M75" s="22">
        <v>0</v>
      </c>
      <c r="N75" s="22">
        <v>1584076.9000000001</v>
      </c>
      <c r="O75" s="23"/>
      <c r="P75" s="19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s="14" customFormat="1" ht="12.75" customHeight="1" x14ac:dyDescent="0.2">
      <c r="A76" s="9" t="s">
        <v>822</v>
      </c>
      <c r="B76" s="7" t="s">
        <v>828</v>
      </c>
      <c r="C76" s="22"/>
      <c r="D76" s="22"/>
      <c r="E76" s="22"/>
      <c r="F76" s="23"/>
      <c r="G76" s="22"/>
      <c r="H76" s="22"/>
      <c r="I76" s="22"/>
      <c r="J76" s="23"/>
      <c r="K76" s="22">
        <f t="shared" ref="K76" si="23">SUM(L76:O76)</f>
        <v>1446160.81</v>
      </c>
      <c r="L76" s="22">
        <v>0</v>
      </c>
      <c r="M76" s="22">
        <v>0</v>
      </c>
      <c r="N76" s="22">
        <v>1446160.81</v>
      </c>
      <c r="O76" s="23"/>
      <c r="P76" s="19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s="14" customFormat="1" x14ac:dyDescent="0.2">
      <c r="A77" s="9" t="s">
        <v>135</v>
      </c>
      <c r="B77" s="7" t="s">
        <v>136</v>
      </c>
      <c r="C77" s="22">
        <f t="shared" si="22"/>
        <v>352019.9</v>
      </c>
      <c r="D77" s="22">
        <v>0</v>
      </c>
      <c r="E77" s="22">
        <v>0</v>
      </c>
      <c r="F77" s="23">
        <v>352019.9</v>
      </c>
      <c r="G77" s="22">
        <f t="shared" si="20"/>
        <v>402175.80000000005</v>
      </c>
      <c r="H77" s="22">
        <v>0</v>
      </c>
      <c r="I77" s="22">
        <v>0</v>
      </c>
      <c r="J77" s="23">
        <v>402175.80000000005</v>
      </c>
      <c r="K77" s="22">
        <f t="shared" si="21"/>
        <v>519916.16000000003</v>
      </c>
      <c r="L77" s="22">
        <v>0</v>
      </c>
      <c r="M77" s="22">
        <v>0</v>
      </c>
      <c r="N77" s="22">
        <v>519916.16000000003</v>
      </c>
      <c r="O77" s="23"/>
      <c r="P77" s="19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s="14" customFormat="1" x14ac:dyDescent="0.2">
      <c r="A78" s="9" t="s">
        <v>137</v>
      </c>
      <c r="B78" s="7" t="s">
        <v>138</v>
      </c>
      <c r="C78" s="22">
        <f t="shared" si="22"/>
        <v>974546</v>
      </c>
      <c r="D78" s="22">
        <v>0</v>
      </c>
      <c r="E78" s="22">
        <v>0</v>
      </c>
      <c r="F78" s="23">
        <v>974546</v>
      </c>
      <c r="G78" s="22">
        <f t="shared" si="20"/>
        <v>999319</v>
      </c>
      <c r="H78" s="22">
        <v>0</v>
      </c>
      <c r="I78" s="22">
        <v>0</v>
      </c>
      <c r="J78" s="23">
        <v>999319</v>
      </c>
      <c r="K78" s="22">
        <f t="shared" si="21"/>
        <v>1354338.6</v>
      </c>
      <c r="L78" s="22">
        <v>0</v>
      </c>
      <c r="M78" s="22">
        <v>0</v>
      </c>
      <c r="N78" s="22">
        <v>1354338.6</v>
      </c>
      <c r="O78" s="23"/>
      <c r="P78" s="19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s="14" customFormat="1" x14ac:dyDescent="0.2">
      <c r="A79" s="9" t="s">
        <v>817</v>
      </c>
      <c r="B79" s="7" t="s">
        <v>829</v>
      </c>
      <c r="C79" s="22"/>
      <c r="D79" s="22"/>
      <c r="E79" s="22"/>
      <c r="F79" s="23"/>
      <c r="G79" s="22"/>
      <c r="H79" s="22"/>
      <c r="I79" s="22"/>
      <c r="J79" s="23"/>
      <c r="K79" s="22">
        <f t="shared" ref="K79" si="24">SUM(L79:O79)</f>
        <v>199547.79999999993</v>
      </c>
      <c r="L79" s="22">
        <v>0</v>
      </c>
      <c r="M79" s="22">
        <v>0</v>
      </c>
      <c r="N79" s="22">
        <v>199547.79999999993</v>
      </c>
      <c r="O79" s="23"/>
      <c r="P79" s="19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s="14" customFormat="1" x14ac:dyDescent="0.2">
      <c r="A80" s="9" t="s">
        <v>139</v>
      </c>
      <c r="B80" s="7" t="s">
        <v>140</v>
      </c>
      <c r="C80" s="22">
        <f t="shared" si="22"/>
        <v>8292550.3599999994</v>
      </c>
      <c r="D80" s="22">
        <v>0</v>
      </c>
      <c r="E80" s="22">
        <v>343298</v>
      </c>
      <c r="F80" s="23">
        <v>7949252.3599999994</v>
      </c>
      <c r="G80" s="22">
        <f t="shared" si="20"/>
        <v>9467207.8000000007</v>
      </c>
      <c r="H80" s="22">
        <v>0</v>
      </c>
      <c r="I80" s="22">
        <v>376553</v>
      </c>
      <c r="J80" s="23">
        <v>9090654.8000000007</v>
      </c>
      <c r="K80" s="22">
        <f t="shared" si="21"/>
        <v>10931801.16</v>
      </c>
      <c r="L80" s="22">
        <v>0</v>
      </c>
      <c r="M80" s="22">
        <v>557955.6</v>
      </c>
      <c r="N80" s="22">
        <v>10373845.560000001</v>
      </c>
      <c r="O80" s="23"/>
      <c r="P80" s="19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s="14" customFormat="1" x14ac:dyDescent="0.2">
      <c r="A81" s="9" t="s">
        <v>141</v>
      </c>
      <c r="B81" s="7" t="s">
        <v>142</v>
      </c>
      <c r="C81" s="22">
        <f t="shared" si="22"/>
        <v>84276.6</v>
      </c>
      <c r="D81" s="22">
        <v>0</v>
      </c>
      <c r="E81" s="22">
        <v>0</v>
      </c>
      <c r="F81" s="23">
        <v>84276.6</v>
      </c>
      <c r="G81" s="22">
        <f t="shared" si="20"/>
        <v>83211.900000000009</v>
      </c>
      <c r="H81" s="22">
        <v>0</v>
      </c>
      <c r="I81" s="22">
        <v>0</v>
      </c>
      <c r="J81" s="23">
        <v>83211.900000000009</v>
      </c>
      <c r="K81" s="22">
        <f t="shared" si="21"/>
        <v>78105.069999999992</v>
      </c>
      <c r="L81" s="22">
        <v>0</v>
      </c>
      <c r="M81" s="22">
        <v>0</v>
      </c>
      <c r="N81" s="22">
        <v>78105.069999999992</v>
      </c>
      <c r="O81" s="23"/>
      <c r="P81" s="19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s="14" customFormat="1" x14ac:dyDescent="0.2">
      <c r="A82" s="9" t="s">
        <v>143</v>
      </c>
      <c r="B82" s="7" t="s">
        <v>144</v>
      </c>
      <c r="C82" s="22">
        <f t="shared" si="22"/>
        <v>973049.4</v>
      </c>
      <c r="D82" s="22">
        <v>0</v>
      </c>
      <c r="E82" s="22">
        <v>0</v>
      </c>
      <c r="F82" s="23">
        <v>973049.4</v>
      </c>
      <c r="G82" s="22">
        <f t="shared" si="20"/>
        <v>1243196.5</v>
      </c>
      <c r="H82" s="22">
        <v>0</v>
      </c>
      <c r="I82" s="22">
        <v>0</v>
      </c>
      <c r="J82" s="23">
        <v>1243196.5</v>
      </c>
      <c r="K82" s="22">
        <f t="shared" si="21"/>
        <v>1427817.92</v>
      </c>
      <c r="L82" s="22">
        <v>0</v>
      </c>
      <c r="M82" s="22">
        <v>0</v>
      </c>
      <c r="N82" s="22">
        <v>1427817.92</v>
      </c>
      <c r="O82" s="23"/>
      <c r="P82" s="19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s="24" customFormat="1" x14ac:dyDescent="0.2">
      <c r="A83" s="4"/>
      <c r="B83" s="4" t="s">
        <v>145</v>
      </c>
      <c r="C83" s="18">
        <f t="shared" ref="C83:F83" si="25">SUM(C84:C96)</f>
        <v>53331189.039999992</v>
      </c>
      <c r="D83" s="18">
        <f t="shared" si="25"/>
        <v>9485002.2100000009</v>
      </c>
      <c r="E83" s="18">
        <f t="shared" si="25"/>
        <v>131306.07</v>
      </c>
      <c r="F83" s="18">
        <f t="shared" si="25"/>
        <v>43714880.759999998</v>
      </c>
      <c r="G83" s="18">
        <f t="shared" ref="G83:J83" si="26">SUM(G84:G96)</f>
        <v>54600333.850000001</v>
      </c>
      <c r="H83" s="18">
        <f t="shared" si="26"/>
        <v>9590098.5099999998</v>
      </c>
      <c r="I83" s="18">
        <f t="shared" si="26"/>
        <v>100610</v>
      </c>
      <c r="J83" s="18">
        <f t="shared" si="26"/>
        <v>44909625.340000004</v>
      </c>
      <c r="K83" s="18">
        <f>SUM(L83:O83)</f>
        <v>60156433.840000004</v>
      </c>
      <c r="L83" s="18">
        <f t="shared" ref="L83:N83" si="27">SUM(L84:L96)</f>
        <v>9248723.6699999981</v>
      </c>
      <c r="M83" s="18">
        <f t="shared" si="27"/>
        <v>142743</v>
      </c>
      <c r="N83" s="18">
        <f t="shared" si="27"/>
        <v>49832029.170000002</v>
      </c>
      <c r="O83" s="28">
        <v>932938</v>
      </c>
      <c r="P83" s="19"/>
    </row>
    <row r="84" spans="1:33" x14ac:dyDescent="0.2">
      <c r="A84" s="9" t="s">
        <v>146</v>
      </c>
      <c r="B84" s="7" t="s">
        <v>147</v>
      </c>
      <c r="C84" s="22">
        <f t="shared" si="22"/>
        <v>19311839.789999999</v>
      </c>
      <c r="D84" s="22">
        <v>0</v>
      </c>
      <c r="E84" s="22">
        <v>131306.07</v>
      </c>
      <c r="F84" s="23">
        <v>19180533.719999999</v>
      </c>
      <c r="G84" s="22">
        <f t="shared" ref="G84:G96" si="28">SUM(H84:J84)</f>
        <v>19977312.109999999</v>
      </c>
      <c r="H84" s="22">
        <v>0</v>
      </c>
      <c r="I84" s="22">
        <v>96560</v>
      </c>
      <c r="J84" s="23">
        <v>19880752.109999999</v>
      </c>
      <c r="K84" s="22">
        <f t="shared" si="21"/>
        <v>19792560.82</v>
      </c>
      <c r="L84" s="22">
        <v>0</v>
      </c>
      <c r="M84" s="22">
        <v>131823</v>
      </c>
      <c r="N84" s="22">
        <v>19660737.82</v>
      </c>
      <c r="O84" s="23"/>
      <c r="P84" s="14"/>
    </row>
    <row r="85" spans="1:33" s="14" customFormat="1" ht="12.75" customHeight="1" x14ac:dyDescent="0.2">
      <c r="A85" s="9" t="s">
        <v>148</v>
      </c>
      <c r="B85" s="7" t="s">
        <v>149</v>
      </c>
      <c r="C85" s="22">
        <f t="shared" si="22"/>
        <v>3236711.7199999997</v>
      </c>
      <c r="D85" s="22">
        <v>0</v>
      </c>
      <c r="E85" s="22">
        <v>0</v>
      </c>
      <c r="F85" s="23">
        <v>3236711.7199999997</v>
      </c>
      <c r="G85" s="22">
        <f t="shared" si="28"/>
        <v>3450606.8000000003</v>
      </c>
      <c r="H85" s="22">
        <v>0</v>
      </c>
      <c r="I85" s="22">
        <v>4050</v>
      </c>
      <c r="J85" s="23">
        <v>3446556.8000000003</v>
      </c>
      <c r="K85" s="22">
        <f t="shared" si="21"/>
        <v>5207920.63</v>
      </c>
      <c r="L85" s="22">
        <v>0</v>
      </c>
      <c r="M85" s="22">
        <v>120</v>
      </c>
      <c r="N85" s="22">
        <v>5207800.63</v>
      </c>
      <c r="O85" s="23"/>
      <c r="Q85" s="15"/>
      <c r="R85" s="15"/>
      <c r="S85" s="15"/>
      <c r="T85" s="15"/>
      <c r="U85" s="15"/>
    </row>
    <row r="86" spans="1:33" s="14" customFormat="1" x14ac:dyDescent="0.2">
      <c r="A86" s="9" t="s">
        <v>150</v>
      </c>
      <c r="B86" s="7" t="s">
        <v>151</v>
      </c>
      <c r="C86" s="22">
        <f t="shared" si="22"/>
        <v>896852.70000000007</v>
      </c>
      <c r="D86" s="22">
        <v>0</v>
      </c>
      <c r="E86" s="22">
        <v>0</v>
      </c>
      <c r="F86" s="23">
        <v>896852.70000000007</v>
      </c>
      <c r="G86" s="22">
        <f t="shared" si="28"/>
        <v>983407.29999999993</v>
      </c>
      <c r="H86" s="22">
        <v>0</v>
      </c>
      <c r="I86" s="22">
        <v>0</v>
      </c>
      <c r="J86" s="23">
        <v>983407.29999999993</v>
      </c>
      <c r="K86" s="22">
        <f t="shared" si="21"/>
        <v>1194123</v>
      </c>
      <c r="L86" s="22">
        <v>0</v>
      </c>
      <c r="M86" s="22">
        <v>0</v>
      </c>
      <c r="N86" s="22">
        <v>1194123</v>
      </c>
      <c r="O86" s="23"/>
      <c r="Q86" s="15"/>
      <c r="R86" s="15"/>
      <c r="S86" s="15"/>
      <c r="T86" s="15"/>
      <c r="U86" s="15"/>
    </row>
    <row r="87" spans="1:33" s="14" customFormat="1" ht="12.75" customHeight="1" x14ac:dyDescent="0.2">
      <c r="A87" s="9" t="s">
        <v>152</v>
      </c>
      <c r="B87" s="7" t="s">
        <v>153</v>
      </c>
      <c r="C87" s="22">
        <f t="shared" si="22"/>
        <v>579232.9</v>
      </c>
      <c r="D87" s="22">
        <v>0</v>
      </c>
      <c r="E87" s="22">
        <v>0</v>
      </c>
      <c r="F87" s="23">
        <v>579232.9</v>
      </c>
      <c r="G87" s="22">
        <f t="shared" si="28"/>
        <v>623169.6</v>
      </c>
      <c r="H87" s="22">
        <v>0</v>
      </c>
      <c r="I87" s="22">
        <v>0</v>
      </c>
      <c r="J87" s="23">
        <v>623169.6</v>
      </c>
      <c r="K87" s="22">
        <f t="shared" si="21"/>
        <v>740526.79999999993</v>
      </c>
      <c r="L87" s="22">
        <v>0</v>
      </c>
      <c r="M87" s="22">
        <v>0</v>
      </c>
      <c r="N87" s="22">
        <v>740526.79999999993</v>
      </c>
      <c r="O87" s="23"/>
      <c r="Q87" s="15"/>
      <c r="R87" s="15"/>
      <c r="S87" s="15"/>
      <c r="T87" s="15"/>
      <c r="U87" s="15"/>
    </row>
    <row r="88" spans="1:33" s="14" customFormat="1" x14ac:dyDescent="0.2">
      <c r="A88" s="9" t="s">
        <v>154</v>
      </c>
      <c r="B88" s="7" t="s">
        <v>155</v>
      </c>
      <c r="C88" s="22">
        <f t="shared" si="22"/>
        <v>362798.24</v>
      </c>
      <c r="D88" s="22">
        <v>0</v>
      </c>
      <c r="E88" s="22">
        <v>0</v>
      </c>
      <c r="F88" s="23">
        <v>362798.24</v>
      </c>
      <c r="G88" s="22">
        <f t="shared" si="28"/>
        <v>347111.64</v>
      </c>
      <c r="H88" s="22">
        <v>0</v>
      </c>
      <c r="I88" s="22">
        <v>0</v>
      </c>
      <c r="J88" s="23">
        <v>347111.64</v>
      </c>
      <c r="K88" s="22">
        <f t="shared" si="21"/>
        <v>443110.19999999995</v>
      </c>
      <c r="L88" s="22">
        <v>0</v>
      </c>
      <c r="M88" s="22">
        <v>0</v>
      </c>
      <c r="N88" s="22">
        <v>443110.19999999995</v>
      </c>
      <c r="O88" s="23"/>
      <c r="Q88" s="15"/>
      <c r="R88" s="15"/>
      <c r="S88" s="15"/>
      <c r="T88" s="15"/>
      <c r="U88" s="15"/>
    </row>
    <row r="89" spans="1:33" s="14" customFormat="1" x14ac:dyDescent="0.2">
      <c r="A89" s="9" t="s">
        <v>156</v>
      </c>
      <c r="B89" s="7" t="s">
        <v>157</v>
      </c>
      <c r="C89" s="22">
        <f t="shared" si="22"/>
        <v>14525316.91</v>
      </c>
      <c r="D89" s="22">
        <v>9485002.2100000009</v>
      </c>
      <c r="E89" s="22">
        <v>0</v>
      </c>
      <c r="F89" s="23">
        <v>5040314.6999999993</v>
      </c>
      <c r="G89" s="22">
        <f t="shared" si="28"/>
        <v>13947421.710000001</v>
      </c>
      <c r="H89" s="22">
        <v>9590098.5099999998</v>
      </c>
      <c r="I89" s="22">
        <v>0</v>
      </c>
      <c r="J89" s="23">
        <v>4357323.2</v>
      </c>
      <c r="K89" s="22">
        <f t="shared" si="21"/>
        <v>14553591.169999998</v>
      </c>
      <c r="L89" s="22">
        <v>9248723.6699999981</v>
      </c>
      <c r="M89" s="22">
        <v>10800</v>
      </c>
      <c r="N89" s="22">
        <v>5294067.4999999991</v>
      </c>
      <c r="O89" s="23"/>
      <c r="Q89" s="15"/>
      <c r="R89" s="15"/>
      <c r="S89" s="15"/>
      <c r="T89" s="15"/>
      <c r="U89" s="15"/>
    </row>
    <row r="90" spans="1:33" s="14" customFormat="1" ht="12.75" customHeight="1" x14ac:dyDescent="0.2">
      <c r="A90" s="9" t="s">
        <v>158</v>
      </c>
      <c r="B90" s="7" t="s">
        <v>159</v>
      </c>
      <c r="C90" s="22">
        <f t="shared" si="22"/>
        <v>1635316</v>
      </c>
      <c r="D90" s="22">
        <v>0</v>
      </c>
      <c r="E90" s="22">
        <v>0</v>
      </c>
      <c r="F90" s="23">
        <v>1635316</v>
      </c>
      <c r="G90" s="22">
        <f t="shared" si="28"/>
        <v>1458736</v>
      </c>
      <c r="H90" s="22">
        <v>0</v>
      </c>
      <c r="I90" s="22">
        <v>0</v>
      </c>
      <c r="J90" s="23">
        <v>1458736</v>
      </c>
      <c r="K90" s="22">
        <f t="shared" si="21"/>
        <v>1803535.4000000004</v>
      </c>
      <c r="L90" s="22">
        <v>0</v>
      </c>
      <c r="M90" s="22">
        <v>0</v>
      </c>
      <c r="N90" s="22">
        <v>1803535.4000000004</v>
      </c>
      <c r="O90" s="23"/>
      <c r="Q90" s="15"/>
      <c r="R90" s="15"/>
      <c r="S90" s="15"/>
      <c r="T90" s="15"/>
      <c r="U90" s="15"/>
    </row>
    <row r="91" spans="1:33" s="14" customFormat="1" ht="12.75" customHeight="1" x14ac:dyDescent="0.2">
      <c r="A91" s="9" t="s">
        <v>160</v>
      </c>
      <c r="B91" s="7" t="s">
        <v>161</v>
      </c>
      <c r="C91" s="22">
        <f t="shared" si="22"/>
        <v>219871</v>
      </c>
      <c r="D91" s="22">
        <v>0</v>
      </c>
      <c r="E91" s="22">
        <v>0</v>
      </c>
      <c r="F91" s="23">
        <v>219871</v>
      </c>
      <c r="G91" s="22">
        <f t="shared" si="28"/>
        <v>264694</v>
      </c>
      <c r="H91" s="22">
        <v>0</v>
      </c>
      <c r="I91" s="22">
        <v>0</v>
      </c>
      <c r="J91" s="23">
        <v>264694</v>
      </c>
      <c r="K91" s="22">
        <f t="shared" si="21"/>
        <v>397411</v>
      </c>
      <c r="L91" s="22">
        <v>0</v>
      </c>
      <c r="M91" s="22">
        <v>0</v>
      </c>
      <c r="N91" s="22">
        <v>397411</v>
      </c>
      <c r="O91" s="23"/>
    </row>
    <row r="92" spans="1:33" s="14" customFormat="1" x14ac:dyDescent="0.2">
      <c r="A92" s="9" t="s">
        <v>162</v>
      </c>
      <c r="B92" s="7" t="s">
        <v>163</v>
      </c>
      <c r="C92" s="22">
        <f t="shared" si="22"/>
        <v>6097046.7199999997</v>
      </c>
      <c r="D92" s="22">
        <v>0</v>
      </c>
      <c r="E92" s="22">
        <v>0</v>
      </c>
      <c r="F92" s="23">
        <v>6097046.7199999997</v>
      </c>
      <c r="G92" s="22">
        <f t="shared" si="28"/>
        <v>6491686.2800000012</v>
      </c>
      <c r="H92" s="22">
        <v>0</v>
      </c>
      <c r="I92" s="22">
        <v>0</v>
      </c>
      <c r="J92" s="23">
        <v>6491686.2800000012</v>
      </c>
      <c r="K92" s="22">
        <f t="shared" si="21"/>
        <v>7382027.8299999991</v>
      </c>
      <c r="L92" s="22">
        <v>0</v>
      </c>
      <c r="M92" s="22">
        <v>0</v>
      </c>
      <c r="N92" s="22">
        <v>7382027.8299999991</v>
      </c>
      <c r="O92" s="23"/>
    </row>
    <row r="93" spans="1:33" s="14" customFormat="1" x14ac:dyDescent="0.2">
      <c r="A93" s="9" t="s">
        <v>164</v>
      </c>
      <c r="B93" s="7" t="s">
        <v>165</v>
      </c>
      <c r="C93" s="22">
        <f t="shared" si="22"/>
        <v>2623013.56</v>
      </c>
      <c r="D93" s="22">
        <v>0</v>
      </c>
      <c r="E93" s="22">
        <v>0</v>
      </c>
      <c r="F93" s="23">
        <v>2623013.56</v>
      </c>
      <c r="G93" s="22">
        <f t="shared" si="28"/>
        <v>2952129.2800000003</v>
      </c>
      <c r="H93" s="22">
        <v>0</v>
      </c>
      <c r="I93" s="22">
        <v>0</v>
      </c>
      <c r="J93" s="23">
        <v>2952129.2800000003</v>
      </c>
      <c r="K93" s="22">
        <f t="shared" si="21"/>
        <v>2842408.7</v>
      </c>
      <c r="L93" s="22">
        <v>0</v>
      </c>
      <c r="M93" s="22">
        <v>0</v>
      </c>
      <c r="N93" s="22">
        <v>2842408.7</v>
      </c>
      <c r="O93" s="23"/>
    </row>
    <row r="94" spans="1:33" s="14" customFormat="1" ht="12.75" customHeight="1" x14ac:dyDescent="0.2">
      <c r="A94" s="9" t="s">
        <v>166</v>
      </c>
      <c r="B94" s="7" t="s">
        <v>167</v>
      </c>
      <c r="C94" s="22">
        <f t="shared" si="22"/>
        <v>772201.10000000009</v>
      </c>
      <c r="D94" s="22">
        <v>0</v>
      </c>
      <c r="E94" s="22">
        <v>0</v>
      </c>
      <c r="F94" s="23">
        <v>772201.10000000009</v>
      </c>
      <c r="G94" s="22">
        <f t="shared" si="28"/>
        <v>786346.3</v>
      </c>
      <c r="H94" s="22">
        <v>0</v>
      </c>
      <c r="I94" s="22">
        <v>0</v>
      </c>
      <c r="J94" s="23">
        <v>786346.3</v>
      </c>
      <c r="K94" s="22">
        <f t="shared" si="21"/>
        <v>1035470.02</v>
      </c>
      <c r="L94" s="22">
        <v>0</v>
      </c>
      <c r="M94" s="22">
        <v>0</v>
      </c>
      <c r="N94" s="22">
        <v>1035470.02</v>
      </c>
      <c r="O94" s="23"/>
    </row>
    <row r="95" spans="1:33" s="14" customFormat="1" x14ac:dyDescent="0.2">
      <c r="A95" s="9" t="s">
        <v>168</v>
      </c>
      <c r="B95" s="7" t="s">
        <v>169</v>
      </c>
      <c r="C95" s="22">
        <f t="shared" si="22"/>
        <v>2482224.4</v>
      </c>
      <c r="D95" s="22">
        <v>0</v>
      </c>
      <c r="E95" s="22">
        <v>0</v>
      </c>
      <c r="F95" s="23">
        <v>2482224.4</v>
      </c>
      <c r="G95" s="22">
        <f t="shared" si="28"/>
        <v>2750524.4300000006</v>
      </c>
      <c r="H95" s="22">
        <v>0</v>
      </c>
      <c r="I95" s="22">
        <v>0</v>
      </c>
      <c r="J95" s="23">
        <v>2750524.4300000006</v>
      </c>
      <c r="K95" s="22">
        <f t="shared" si="21"/>
        <v>3210553.5199999996</v>
      </c>
      <c r="L95" s="22">
        <v>0</v>
      </c>
      <c r="M95" s="22">
        <v>0</v>
      </c>
      <c r="N95" s="22">
        <v>3210553.5199999996</v>
      </c>
      <c r="O95" s="23"/>
    </row>
    <row r="96" spans="1:33" s="14" customFormat="1" x14ac:dyDescent="0.2">
      <c r="A96" s="9" t="s">
        <v>170</v>
      </c>
      <c r="B96" s="7" t="s">
        <v>171</v>
      </c>
      <c r="C96" s="22">
        <f t="shared" si="22"/>
        <v>588764</v>
      </c>
      <c r="D96" s="22">
        <v>0</v>
      </c>
      <c r="E96" s="22">
        <v>0</v>
      </c>
      <c r="F96" s="23">
        <v>588764</v>
      </c>
      <c r="G96" s="22">
        <f t="shared" si="28"/>
        <v>567188.4</v>
      </c>
      <c r="H96" s="22">
        <v>0</v>
      </c>
      <c r="I96" s="22">
        <v>0</v>
      </c>
      <c r="J96" s="23">
        <v>567188.4</v>
      </c>
      <c r="K96" s="22">
        <f t="shared" si="21"/>
        <v>620256.75</v>
      </c>
      <c r="L96" s="22">
        <v>0</v>
      </c>
      <c r="M96" s="22">
        <v>0</v>
      </c>
      <c r="N96" s="22">
        <v>620256.75</v>
      </c>
      <c r="O96" s="23"/>
    </row>
    <row r="97" spans="1:33" s="14" customFormat="1" x14ac:dyDescent="0.2">
      <c r="A97" s="4"/>
      <c r="B97" s="4" t="s">
        <v>172</v>
      </c>
      <c r="C97" s="18">
        <f t="shared" ref="C97:F97" si="29">SUM(C98:C101)</f>
        <v>9558571.6999999993</v>
      </c>
      <c r="D97" s="18">
        <f t="shared" si="29"/>
        <v>0</v>
      </c>
      <c r="E97" s="18">
        <f t="shared" si="29"/>
        <v>50246</v>
      </c>
      <c r="F97" s="18">
        <f t="shared" si="29"/>
        <v>9508325.6999999993</v>
      </c>
      <c r="G97" s="18">
        <f t="shared" ref="G97:J97" si="30">SUM(G98:G101)</f>
        <v>10113184.880000001</v>
      </c>
      <c r="H97" s="18">
        <f t="shared" si="30"/>
        <v>0</v>
      </c>
      <c r="I97" s="18">
        <f t="shared" si="30"/>
        <v>29876</v>
      </c>
      <c r="J97" s="18">
        <f t="shared" si="30"/>
        <v>10083308.880000001</v>
      </c>
      <c r="K97" s="18">
        <f>SUM(L97:O97)</f>
        <v>11489964.339999998</v>
      </c>
      <c r="L97" s="18">
        <f t="shared" ref="L97:N97" si="31">SUM(L98:L101)</f>
        <v>0</v>
      </c>
      <c r="M97" s="18">
        <f t="shared" si="31"/>
        <v>28518</v>
      </c>
      <c r="N97" s="18">
        <f t="shared" si="31"/>
        <v>11226018.339999998</v>
      </c>
      <c r="O97" s="28">
        <v>235428</v>
      </c>
    </row>
    <row r="98" spans="1:33" s="14" customFormat="1" x14ac:dyDescent="0.2">
      <c r="A98" s="9" t="s">
        <v>173</v>
      </c>
      <c r="B98" s="7" t="s">
        <v>174</v>
      </c>
      <c r="C98" s="22">
        <f t="shared" si="22"/>
        <v>716278</v>
      </c>
      <c r="D98" s="22">
        <v>0</v>
      </c>
      <c r="E98" s="22">
        <v>0</v>
      </c>
      <c r="F98" s="23">
        <v>716278</v>
      </c>
      <c r="G98" s="22">
        <f t="shared" ref="G98:G101" si="32">SUM(H98:J98)</f>
        <v>768476.4</v>
      </c>
      <c r="H98" s="22">
        <v>0</v>
      </c>
      <c r="I98" s="22">
        <v>0</v>
      </c>
      <c r="J98" s="23">
        <v>768476.4</v>
      </c>
      <c r="K98" s="22">
        <f t="shared" si="21"/>
        <v>677623.09000000008</v>
      </c>
      <c r="L98" s="22">
        <v>0</v>
      </c>
      <c r="M98" s="22">
        <v>0</v>
      </c>
      <c r="N98" s="22">
        <v>677623.09000000008</v>
      </c>
      <c r="O98" s="23"/>
    </row>
    <row r="99" spans="1:33" s="14" customFormat="1" x14ac:dyDescent="0.2">
      <c r="A99" s="9" t="s">
        <v>175</v>
      </c>
      <c r="B99" s="7" t="s">
        <v>176</v>
      </c>
      <c r="C99" s="22">
        <f t="shared" si="22"/>
        <v>8370749.6999999993</v>
      </c>
      <c r="D99" s="22">
        <v>0</v>
      </c>
      <c r="E99" s="22">
        <v>50246</v>
      </c>
      <c r="F99" s="23">
        <v>8320503.6999999993</v>
      </c>
      <c r="G99" s="22">
        <f t="shared" si="32"/>
        <v>8953618.4800000004</v>
      </c>
      <c r="H99" s="22">
        <v>0</v>
      </c>
      <c r="I99" s="22">
        <v>29876</v>
      </c>
      <c r="J99" s="23">
        <v>8923742.4800000004</v>
      </c>
      <c r="K99" s="22">
        <f t="shared" si="21"/>
        <v>9971296.2499999981</v>
      </c>
      <c r="L99" s="22">
        <v>0</v>
      </c>
      <c r="M99" s="22">
        <v>28518</v>
      </c>
      <c r="N99" s="22">
        <v>9942778.2499999981</v>
      </c>
      <c r="O99" s="23"/>
    </row>
    <row r="100" spans="1:33" s="14" customFormat="1" x14ac:dyDescent="0.2">
      <c r="A100" s="9" t="s">
        <v>177</v>
      </c>
      <c r="B100" s="7" t="s">
        <v>178</v>
      </c>
      <c r="C100" s="22">
        <f t="shared" si="22"/>
        <v>0</v>
      </c>
      <c r="D100" s="22">
        <v>0</v>
      </c>
      <c r="E100" s="22">
        <v>0</v>
      </c>
      <c r="F100" s="23">
        <v>0</v>
      </c>
      <c r="G100" s="22">
        <f t="shared" si="32"/>
        <v>0</v>
      </c>
      <c r="H100" s="22">
        <v>0</v>
      </c>
      <c r="I100" s="22">
        <v>0</v>
      </c>
      <c r="J100" s="23">
        <v>0</v>
      </c>
      <c r="K100" s="22">
        <f t="shared" si="21"/>
        <v>0</v>
      </c>
      <c r="L100" s="22">
        <v>0</v>
      </c>
      <c r="M100" s="22">
        <v>0</v>
      </c>
      <c r="N100" s="22">
        <v>0</v>
      </c>
      <c r="O100" s="23"/>
    </row>
    <row r="101" spans="1:33" s="14" customFormat="1" x14ac:dyDescent="0.2">
      <c r="A101" s="9" t="s">
        <v>179</v>
      </c>
      <c r="B101" s="7" t="s">
        <v>180</v>
      </c>
      <c r="C101" s="22">
        <f t="shared" si="22"/>
        <v>471544</v>
      </c>
      <c r="D101" s="22">
        <v>0</v>
      </c>
      <c r="E101" s="22">
        <v>0</v>
      </c>
      <c r="F101" s="23">
        <v>471544</v>
      </c>
      <c r="G101" s="22">
        <f t="shared" si="32"/>
        <v>391090</v>
      </c>
      <c r="H101" s="22">
        <v>0</v>
      </c>
      <c r="I101" s="22">
        <v>0</v>
      </c>
      <c r="J101" s="23">
        <v>391090</v>
      </c>
      <c r="K101" s="22">
        <f t="shared" si="21"/>
        <v>605617</v>
      </c>
      <c r="L101" s="22">
        <v>0</v>
      </c>
      <c r="M101" s="22">
        <v>0</v>
      </c>
      <c r="N101" s="22">
        <v>605617</v>
      </c>
      <c r="O101" s="23"/>
    </row>
    <row r="102" spans="1:33" s="14" customFormat="1" x14ac:dyDescent="0.2">
      <c r="A102" s="4"/>
      <c r="B102" s="4" t="s">
        <v>181</v>
      </c>
      <c r="C102" s="18">
        <f t="shared" ref="C102:F102" si="33">SUM(C103:C115)</f>
        <v>46817805.260000005</v>
      </c>
      <c r="D102" s="18">
        <f t="shared" si="33"/>
        <v>8595081.4400000013</v>
      </c>
      <c r="E102" s="18">
        <f t="shared" si="33"/>
        <v>365892.80000000005</v>
      </c>
      <c r="F102" s="18">
        <f t="shared" si="33"/>
        <v>37856831.020000003</v>
      </c>
      <c r="G102" s="18">
        <f t="shared" ref="G102:J102" si="34">SUM(G103:G115)</f>
        <v>52218237.149999999</v>
      </c>
      <c r="H102" s="18">
        <f t="shared" si="34"/>
        <v>9028001.6999999974</v>
      </c>
      <c r="I102" s="18">
        <f t="shared" si="34"/>
        <v>355667.34</v>
      </c>
      <c r="J102" s="18">
        <f t="shared" si="34"/>
        <v>42834568.109999999</v>
      </c>
      <c r="K102" s="18">
        <f>SUM(L102:O102)</f>
        <v>58190030.690000013</v>
      </c>
      <c r="L102" s="18">
        <f t="shared" ref="L102:N102" si="35">SUM(L103:L115)</f>
        <v>11029599.279999999</v>
      </c>
      <c r="M102" s="18">
        <f t="shared" si="35"/>
        <v>342273.78</v>
      </c>
      <c r="N102" s="18">
        <f t="shared" si="35"/>
        <v>45955106.63000001</v>
      </c>
      <c r="O102" s="28">
        <v>863051</v>
      </c>
    </row>
    <row r="103" spans="1:33" s="14" customFormat="1" x14ac:dyDescent="0.2">
      <c r="A103" s="9" t="s">
        <v>182</v>
      </c>
      <c r="B103" s="7" t="s">
        <v>183</v>
      </c>
      <c r="C103" s="22">
        <f t="shared" si="22"/>
        <v>2965817.6</v>
      </c>
      <c r="D103" s="22">
        <v>0</v>
      </c>
      <c r="E103" s="22">
        <v>0</v>
      </c>
      <c r="F103" s="23">
        <v>2965817.6</v>
      </c>
      <c r="G103" s="22">
        <f t="shared" ref="G103:G115" si="36">SUM(H103:J103)</f>
        <v>2915400.9999999995</v>
      </c>
      <c r="H103" s="22">
        <v>0</v>
      </c>
      <c r="I103" s="22">
        <v>0</v>
      </c>
      <c r="J103" s="23">
        <v>2915400.9999999995</v>
      </c>
      <c r="K103" s="22">
        <f t="shared" si="21"/>
        <v>3343744.4000000004</v>
      </c>
      <c r="L103" s="22">
        <v>0</v>
      </c>
      <c r="M103" s="22">
        <v>0</v>
      </c>
      <c r="N103" s="22">
        <v>3343744.4000000004</v>
      </c>
      <c r="O103" s="23"/>
    </row>
    <row r="104" spans="1:33" s="14" customFormat="1" x14ac:dyDescent="0.2">
      <c r="A104" s="9" t="s">
        <v>184</v>
      </c>
      <c r="B104" s="7" t="s">
        <v>185</v>
      </c>
      <c r="C104" s="22">
        <f t="shared" si="22"/>
        <v>25142</v>
      </c>
      <c r="D104" s="22">
        <v>0</v>
      </c>
      <c r="E104" s="22">
        <v>0</v>
      </c>
      <c r="F104" s="23">
        <v>25142</v>
      </c>
      <c r="G104" s="22">
        <f t="shared" si="36"/>
        <v>68285</v>
      </c>
      <c r="H104" s="22">
        <v>0</v>
      </c>
      <c r="I104" s="22">
        <v>0</v>
      </c>
      <c r="J104" s="23">
        <v>68285</v>
      </c>
      <c r="K104" s="22">
        <f t="shared" si="21"/>
        <v>86446</v>
      </c>
      <c r="L104" s="22">
        <v>0</v>
      </c>
      <c r="M104" s="22">
        <v>0</v>
      </c>
      <c r="N104" s="22">
        <v>86446</v>
      </c>
      <c r="O104" s="23"/>
    </row>
    <row r="105" spans="1:33" s="14" customFormat="1" x14ac:dyDescent="0.2">
      <c r="A105" s="9" t="s">
        <v>186</v>
      </c>
      <c r="B105" s="7" t="s">
        <v>187</v>
      </c>
      <c r="C105" s="22">
        <f t="shared" si="22"/>
        <v>14240804.559999999</v>
      </c>
      <c r="D105" s="22">
        <v>81950.740000000005</v>
      </c>
      <c r="E105" s="22">
        <v>77638</v>
      </c>
      <c r="F105" s="23">
        <v>14081215.819999998</v>
      </c>
      <c r="G105" s="22">
        <f t="shared" si="36"/>
        <v>17671343.120000001</v>
      </c>
      <c r="H105" s="22">
        <v>88909.53</v>
      </c>
      <c r="I105" s="22">
        <v>91414</v>
      </c>
      <c r="J105" s="23">
        <v>17491019.59</v>
      </c>
      <c r="K105" s="22">
        <f t="shared" si="21"/>
        <v>16909976.680000003</v>
      </c>
      <c r="L105" s="22">
        <v>71061.530000000013</v>
      </c>
      <c r="M105" s="22">
        <v>93640</v>
      </c>
      <c r="N105" s="22">
        <v>16745275.150000002</v>
      </c>
      <c r="O105" s="23"/>
    </row>
    <row r="106" spans="1:33" s="14" customFormat="1" ht="12.75" customHeight="1" x14ac:dyDescent="0.2">
      <c r="A106" s="9" t="s">
        <v>188</v>
      </c>
      <c r="B106" s="7" t="s">
        <v>189</v>
      </c>
      <c r="C106" s="22">
        <f t="shared" si="22"/>
        <v>4573569.22</v>
      </c>
      <c r="D106" s="22">
        <v>0</v>
      </c>
      <c r="E106" s="22">
        <v>288254.80000000005</v>
      </c>
      <c r="F106" s="23">
        <v>4285314.42</v>
      </c>
      <c r="G106" s="22">
        <f t="shared" si="36"/>
        <v>4935723.74</v>
      </c>
      <c r="H106" s="22">
        <v>0</v>
      </c>
      <c r="I106" s="22">
        <v>257566</v>
      </c>
      <c r="J106" s="23">
        <v>4678157.74</v>
      </c>
      <c r="K106" s="22">
        <f t="shared" si="21"/>
        <v>6030259.2400000002</v>
      </c>
      <c r="L106" s="22">
        <v>0</v>
      </c>
      <c r="M106" s="22">
        <v>213435</v>
      </c>
      <c r="N106" s="22">
        <v>5816824.2400000002</v>
      </c>
      <c r="O106" s="23"/>
    </row>
    <row r="107" spans="1:33" s="14" customFormat="1" ht="12.75" customHeight="1" x14ac:dyDescent="0.2">
      <c r="A107" s="9" t="s">
        <v>190</v>
      </c>
      <c r="B107" s="7" t="s">
        <v>191</v>
      </c>
      <c r="C107" s="22">
        <f t="shared" si="22"/>
        <v>0</v>
      </c>
      <c r="D107" s="22">
        <v>0</v>
      </c>
      <c r="E107" s="22">
        <v>0</v>
      </c>
      <c r="F107" s="23">
        <v>0</v>
      </c>
      <c r="G107" s="22">
        <f t="shared" si="36"/>
        <v>0</v>
      </c>
      <c r="H107" s="22">
        <v>0</v>
      </c>
      <c r="I107" s="22">
        <v>0</v>
      </c>
      <c r="J107" s="23">
        <v>0</v>
      </c>
      <c r="K107" s="22">
        <f t="shared" si="21"/>
        <v>0</v>
      </c>
      <c r="L107" s="22">
        <v>0</v>
      </c>
      <c r="M107" s="22">
        <v>0</v>
      </c>
      <c r="N107" s="22">
        <v>0</v>
      </c>
      <c r="O107" s="23"/>
    </row>
    <row r="108" spans="1:33" s="14" customFormat="1" ht="12.75" customHeight="1" x14ac:dyDescent="0.2">
      <c r="A108" s="9" t="s">
        <v>192</v>
      </c>
      <c r="B108" s="7" t="s">
        <v>193</v>
      </c>
      <c r="C108" s="22">
        <f t="shared" si="22"/>
        <v>421774.19999999995</v>
      </c>
      <c r="D108" s="22">
        <v>0</v>
      </c>
      <c r="E108" s="22">
        <v>0</v>
      </c>
      <c r="F108" s="23">
        <v>421774.19999999995</v>
      </c>
      <c r="G108" s="22">
        <f t="shared" si="36"/>
        <v>452069.6</v>
      </c>
      <c r="H108" s="22">
        <v>0</v>
      </c>
      <c r="I108" s="22">
        <v>0</v>
      </c>
      <c r="J108" s="23">
        <v>452069.6</v>
      </c>
      <c r="K108" s="22">
        <f t="shared" si="21"/>
        <v>564087.79</v>
      </c>
      <c r="L108" s="22">
        <v>0</v>
      </c>
      <c r="M108" s="22">
        <v>0</v>
      </c>
      <c r="N108" s="22">
        <v>564087.79</v>
      </c>
      <c r="O108" s="23"/>
    </row>
    <row r="109" spans="1:33" s="14" customFormat="1" x14ac:dyDescent="0.2">
      <c r="A109" s="9" t="s">
        <v>194</v>
      </c>
      <c r="B109" s="7" t="s">
        <v>195</v>
      </c>
      <c r="C109" s="22">
        <f t="shared" si="22"/>
        <v>2117351.04</v>
      </c>
      <c r="D109" s="22">
        <v>0</v>
      </c>
      <c r="E109" s="22">
        <v>0</v>
      </c>
      <c r="F109" s="23">
        <v>2117351.04</v>
      </c>
      <c r="G109" s="22">
        <f t="shared" si="36"/>
        <v>2636685.6399999997</v>
      </c>
      <c r="H109" s="22">
        <v>0</v>
      </c>
      <c r="I109" s="22">
        <v>0</v>
      </c>
      <c r="J109" s="23">
        <v>2636685.6399999997</v>
      </c>
      <c r="K109" s="22">
        <f t="shared" si="21"/>
        <v>2565825.7600000002</v>
      </c>
      <c r="L109" s="22">
        <v>0</v>
      </c>
      <c r="M109" s="22">
        <v>0</v>
      </c>
      <c r="N109" s="22">
        <v>2565825.7600000002</v>
      </c>
      <c r="O109" s="23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</row>
    <row r="110" spans="1:33" s="14" customFormat="1" x14ac:dyDescent="0.2">
      <c r="A110" s="9" t="s">
        <v>196</v>
      </c>
      <c r="B110" s="7" t="s">
        <v>197</v>
      </c>
      <c r="C110" s="22">
        <f t="shared" si="22"/>
        <v>212939.4</v>
      </c>
      <c r="D110" s="22">
        <v>0</v>
      </c>
      <c r="E110" s="22">
        <v>0</v>
      </c>
      <c r="F110" s="23">
        <v>212939.4</v>
      </c>
      <c r="G110" s="22">
        <f t="shared" si="36"/>
        <v>217753.5</v>
      </c>
      <c r="H110" s="22">
        <v>0</v>
      </c>
      <c r="I110" s="22">
        <v>0</v>
      </c>
      <c r="J110" s="23">
        <v>217753.5</v>
      </c>
      <c r="K110" s="22">
        <f t="shared" si="21"/>
        <v>289203.45999999996</v>
      </c>
      <c r="L110" s="22">
        <v>0</v>
      </c>
      <c r="M110" s="22">
        <v>0</v>
      </c>
      <c r="N110" s="22">
        <v>289203.45999999996</v>
      </c>
      <c r="O110" s="23"/>
      <c r="P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</row>
    <row r="111" spans="1:33" s="14" customFormat="1" x14ac:dyDescent="0.2">
      <c r="A111" s="9" t="s">
        <v>198</v>
      </c>
      <c r="B111" s="7" t="s">
        <v>199</v>
      </c>
      <c r="C111" s="22">
        <f t="shared" si="22"/>
        <v>17215244.68</v>
      </c>
      <c r="D111" s="22">
        <v>8513130.7000000011</v>
      </c>
      <c r="E111" s="22">
        <v>0</v>
      </c>
      <c r="F111" s="23">
        <v>8702113.9800000004</v>
      </c>
      <c r="G111" s="22">
        <f t="shared" si="36"/>
        <v>17939221.93</v>
      </c>
      <c r="H111" s="22">
        <v>8939092.1699999981</v>
      </c>
      <c r="I111" s="22">
        <v>6687.34</v>
      </c>
      <c r="J111" s="23">
        <v>8993442.4199999999</v>
      </c>
      <c r="K111" s="22">
        <f t="shared" si="21"/>
        <v>21428694.299999997</v>
      </c>
      <c r="L111" s="22">
        <v>10958537.75</v>
      </c>
      <c r="M111" s="22">
        <v>35198.78</v>
      </c>
      <c r="N111" s="22">
        <v>10434957.77</v>
      </c>
      <c r="O111" s="23"/>
      <c r="P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</row>
    <row r="112" spans="1:33" s="14" customFormat="1" x14ac:dyDescent="0.2">
      <c r="A112" s="9" t="s">
        <v>200</v>
      </c>
      <c r="B112" s="7" t="s">
        <v>201</v>
      </c>
      <c r="C112" s="22">
        <f t="shared" si="22"/>
        <v>2123663.06</v>
      </c>
      <c r="D112" s="22">
        <v>0</v>
      </c>
      <c r="E112" s="22">
        <v>0</v>
      </c>
      <c r="F112" s="23">
        <v>2123663.06</v>
      </c>
      <c r="G112" s="22">
        <f t="shared" si="36"/>
        <v>2166218</v>
      </c>
      <c r="H112" s="22">
        <v>0</v>
      </c>
      <c r="I112" s="22">
        <v>0</v>
      </c>
      <c r="J112" s="23">
        <v>2166218</v>
      </c>
      <c r="K112" s="22">
        <f t="shared" si="21"/>
        <v>2354903.6100000003</v>
      </c>
      <c r="L112" s="22">
        <v>0</v>
      </c>
      <c r="M112" s="22">
        <v>0</v>
      </c>
      <c r="N112" s="22">
        <v>2354903.6100000003</v>
      </c>
      <c r="O112" s="23"/>
      <c r="P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</row>
    <row r="113" spans="1:33" s="14" customFormat="1" x14ac:dyDescent="0.2">
      <c r="A113" s="9" t="s">
        <v>202</v>
      </c>
      <c r="B113" s="7" t="s">
        <v>203</v>
      </c>
      <c r="C113" s="22">
        <f t="shared" si="22"/>
        <v>2226402.1999999997</v>
      </c>
      <c r="D113" s="22">
        <v>0</v>
      </c>
      <c r="E113" s="22">
        <v>0</v>
      </c>
      <c r="F113" s="23">
        <v>2226402.1999999997</v>
      </c>
      <c r="G113" s="22">
        <f t="shared" si="36"/>
        <v>2552541.3200000003</v>
      </c>
      <c r="H113" s="22">
        <v>0</v>
      </c>
      <c r="I113" s="22">
        <v>0</v>
      </c>
      <c r="J113" s="23">
        <v>2552541.3200000003</v>
      </c>
      <c r="K113" s="22">
        <f t="shared" si="21"/>
        <v>2903884.3000000003</v>
      </c>
      <c r="L113" s="22">
        <v>0</v>
      </c>
      <c r="M113" s="22">
        <v>0</v>
      </c>
      <c r="N113" s="22">
        <v>2903884.3000000003</v>
      </c>
      <c r="O113" s="23"/>
      <c r="P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</row>
    <row r="114" spans="1:33" s="14" customFormat="1" x14ac:dyDescent="0.2">
      <c r="A114" s="9" t="s">
        <v>204</v>
      </c>
      <c r="B114" s="7" t="s">
        <v>205</v>
      </c>
      <c r="C114" s="22">
        <f t="shared" si="22"/>
        <v>613012.1</v>
      </c>
      <c r="D114" s="22">
        <v>0</v>
      </c>
      <c r="E114" s="22">
        <v>0</v>
      </c>
      <c r="F114" s="23">
        <v>613012.1</v>
      </c>
      <c r="G114" s="22">
        <f t="shared" si="36"/>
        <v>566934.4</v>
      </c>
      <c r="H114" s="22">
        <v>0</v>
      </c>
      <c r="I114" s="22">
        <v>0</v>
      </c>
      <c r="J114" s="23">
        <v>566934.4</v>
      </c>
      <c r="K114" s="22">
        <f t="shared" si="21"/>
        <v>740730.09</v>
      </c>
      <c r="L114" s="22">
        <v>0</v>
      </c>
      <c r="M114" s="22">
        <v>0</v>
      </c>
      <c r="N114" s="22">
        <v>740730.09</v>
      </c>
      <c r="O114" s="23"/>
      <c r="P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</row>
    <row r="115" spans="1:33" x14ac:dyDescent="0.2">
      <c r="A115" s="9" t="s">
        <v>206</v>
      </c>
      <c r="B115" s="7" t="s">
        <v>207</v>
      </c>
      <c r="C115" s="22">
        <f t="shared" si="22"/>
        <v>82085.200000000012</v>
      </c>
      <c r="D115" s="22">
        <v>0</v>
      </c>
      <c r="E115" s="22">
        <v>0</v>
      </c>
      <c r="F115" s="23">
        <v>82085.200000000012</v>
      </c>
      <c r="G115" s="22">
        <f t="shared" si="36"/>
        <v>96059.9</v>
      </c>
      <c r="H115" s="22">
        <v>0</v>
      </c>
      <c r="I115" s="22">
        <v>0</v>
      </c>
      <c r="J115" s="23">
        <v>96059.9</v>
      </c>
      <c r="K115" s="22">
        <f t="shared" si="21"/>
        <v>109224.06</v>
      </c>
      <c r="L115" s="22">
        <v>0</v>
      </c>
      <c r="M115" s="22">
        <v>0</v>
      </c>
      <c r="N115" s="22">
        <v>109224.06</v>
      </c>
      <c r="O115" s="23"/>
    </row>
    <row r="116" spans="1:33" s="25" customFormat="1" x14ac:dyDescent="0.2">
      <c r="A116" s="4"/>
      <c r="B116" s="4" t="s">
        <v>208</v>
      </c>
      <c r="C116" s="18">
        <f t="shared" ref="C116:F116" si="37">SUM(C117:C121)</f>
        <v>24230522.619999997</v>
      </c>
      <c r="D116" s="18">
        <f t="shared" si="37"/>
        <v>3055644.5800000005</v>
      </c>
      <c r="E116" s="18">
        <f t="shared" si="37"/>
        <v>164199.60000000003</v>
      </c>
      <c r="F116" s="18">
        <f t="shared" si="37"/>
        <v>21010678.439999998</v>
      </c>
      <c r="G116" s="18">
        <f t="shared" ref="G116:J116" si="38">SUM(G117:G121)</f>
        <v>27207904.739999998</v>
      </c>
      <c r="H116" s="18">
        <f t="shared" si="38"/>
        <v>3716785.14</v>
      </c>
      <c r="I116" s="18">
        <f t="shared" si="38"/>
        <v>150515.79999999999</v>
      </c>
      <c r="J116" s="18">
        <f t="shared" si="38"/>
        <v>23340603.800000001</v>
      </c>
      <c r="K116" s="18">
        <f>SUM(L116:O116)</f>
        <v>32298576.680000003</v>
      </c>
      <c r="L116" s="18">
        <f t="shared" ref="L116:N116" si="39">SUM(L117:L121)</f>
        <v>5854890.3200000003</v>
      </c>
      <c r="M116" s="18">
        <f t="shared" si="39"/>
        <v>183280.06</v>
      </c>
      <c r="N116" s="18">
        <f t="shared" si="39"/>
        <v>25784981.300000004</v>
      </c>
      <c r="O116" s="28">
        <v>475425</v>
      </c>
    </row>
    <row r="117" spans="1:33" x14ac:dyDescent="0.2">
      <c r="A117" s="9" t="s">
        <v>209</v>
      </c>
      <c r="B117" s="7" t="s">
        <v>210</v>
      </c>
      <c r="C117" s="22">
        <f t="shared" si="22"/>
        <v>16366706.899999999</v>
      </c>
      <c r="D117" s="22">
        <v>3055644.5800000005</v>
      </c>
      <c r="E117" s="22">
        <v>139303.60000000003</v>
      </c>
      <c r="F117" s="23">
        <v>13171758.719999999</v>
      </c>
      <c r="G117" s="22">
        <f t="shared" ref="G117:G121" si="40">SUM(H117:J117)</f>
        <v>17910854.77</v>
      </c>
      <c r="H117" s="22">
        <v>3716785.14</v>
      </c>
      <c r="I117" s="22">
        <v>136935.79999999999</v>
      </c>
      <c r="J117" s="23">
        <v>14057133.83</v>
      </c>
      <c r="K117" s="22">
        <f t="shared" si="21"/>
        <v>21902770.620000001</v>
      </c>
      <c r="L117" s="22">
        <v>5854890.3200000003</v>
      </c>
      <c r="M117" s="22">
        <v>168342.06</v>
      </c>
      <c r="N117" s="22">
        <v>15879538.240000002</v>
      </c>
      <c r="O117" s="23"/>
    </row>
    <row r="118" spans="1:33" x14ac:dyDescent="0.2">
      <c r="A118" s="9" t="s">
        <v>211</v>
      </c>
      <c r="B118" s="7" t="s">
        <v>212</v>
      </c>
      <c r="C118" s="22">
        <f t="shared" si="22"/>
        <v>283979.09999999998</v>
      </c>
      <c r="D118" s="22">
        <v>0</v>
      </c>
      <c r="E118" s="22">
        <v>0</v>
      </c>
      <c r="F118" s="23">
        <v>283979.09999999998</v>
      </c>
      <c r="G118" s="22">
        <f t="shared" si="40"/>
        <v>1221308.7000000002</v>
      </c>
      <c r="H118" s="22">
        <v>0</v>
      </c>
      <c r="I118" s="22">
        <v>0</v>
      </c>
      <c r="J118" s="23">
        <v>1221308.7000000002</v>
      </c>
      <c r="K118" s="22">
        <f t="shared" si="21"/>
        <v>1311284.53</v>
      </c>
      <c r="L118" s="22">
        <v>0</v>
      </c>
      <c r="M118" s="22">
        <v>0</v>
      </c>
      <c r="N118" s="22">
        <v>1311284.53</v>
      </c>
      <c r="O118" s="23"/>
    </row>
    <row r="119" spans="1:33" x14ac:dyDescent="0.2">
      <c r="A119" s="9" t="s">
        <v>213</v>
      </c>
      <c r="B119" s="7" t="s">
        <v>214</v>
      </c>
      <c r="C119" s="22">
        <f t="shared" si="22"/>
        <v>1123443.0999999999</v>
      </c>
      <c r="D119" s="22">
        <v>0</v>
      </c>
      <c r="E119" s="22">
        <v>0</v>
      </c>
      <c r="F119" s="23">
        <v>1123443.0999999999</v>
      </c>
      <c r="G119" s="22">
        <f t="shared" si="40"/>
        <v>1388580.9</v>
      </c>
      <c r="H119" s="22">
        <v>0</v>
      </c>
      <c r="I119" s="22">
        <v>0</v>
      </c>
      <c r="J119" s="23">
        <v>1388580.9</v>
      </c>
      <c r="K119" s="22">
        <f t="shared" si="21"/>
        <v>1343755.41</v>
      </c>
      <c r="L119" s="22">
        <v>0</v>
      </c>
      <c r="M119" s="22">
        <v>0</v>
      </c>
      <c r="N119" s="22">
        <v>1343755.41</v>
      </c>
      <c r="O119" s="23"/>
    </row>
    <row r="120" spans="1:33" x14ac:dyDescent="0.2">
      <c r="A120" s="9" t="s">
        <v>215</v>
      </c>
      <c r="B120" s="7" t="s">
        <v>216</v>
      </c>
      <c r="C120" s="22">
        <f t="shared" si="22"/>
        <v>4969990.6199999992</v>
      </c>
      <c r="D120" s="22">
        <v>0</v>
      </c>
      <c r="E120" s="22">
        <v>24896</v>
      </c>
      <c r="F120" s="23">
        <v>4945094.6199999992</v>
      </c>
      <c r="G120" s="22">
        <f t="shared" si="40"/>
        <v>5151005.0699999994</v>
      </c>
      <c r="H120" s="22">
        <v>0</v>
      </c>
      <c r="I120" s="22">
        <v>13580</v>
      </c>
      <c r="J120" s="23">
        <v>5137425.0699999994</v>
      </c>
      <c r="K120" s="22">
        <f t="shared" si="21"/>
        <v>5784757.7100000009</v>
      </c>
      <c r="L120" s="22">
        <v>0</v>
      </c>
      <c r="M120" s="22">
        <v>14938</v>
      </c>
      <c r="N120" s="22">
        <v>5769819.7100000009</v>
      </c>
      <c r="O120" s="23"/>
    </row>
    <row r="121" spans="1:33" x14ac:dyDescent="0.2">
      <c r="A121" s="9" t="s">
        <v>217</v>
      </c>
      <c r="B121" s="7" t="s">
        <v>218</v>
      </c>
      <c r="C121" s="22">
        <f t="shared" si="22"/>
        <v>1486402.9</v>
      </c>
      <c r="D121" s="22">
        <v>0</v>
      </c>
      <c r="E121" s="22">
        <v>0</v>
      </c>
      <c r="F121" s="23">
        <v>1486402.9</v>
      </c>
      <c r="G121" s="22">
        <f t="shared" si="40"/>
        <v>1536155.2999999998</v>
      </c>
      <c r="H121" s="22">
        <v>0</v>
      </c>
      <c r="I121" s="22">
        <v>0</v>
      </c>
      <c r="J121" s="23">
        <v>1536155.2999999998</v>
      </c>
      <c r="K121" s="22">
        <f t="shared" si="21"/>
        <v>1480583.4100000001</v>
      </c>
      <c r="L121" s="22">
        <v>0</v>
      </c>
      <c r="M121" s="22">
        <v>0</v>
      </c>
      <c r="N121" s="22">
        <v>1480583.4100000001</v>
      </c>
      <c r="O121" s="23"/>
    </row>
    <row r="122" spans="1:33" s="25" customFormat="1" x14ac:dyDescent="0.2">
      <c r="A122" s="4"/>
      <c r="B122" s="4" t="s">
        <v>219</v>
      </c>
      <c r="C122" s="18">
        <f t="shared" ref="C122:F122" si="41">SUM(C123:C130)</f>
        <v>19732916.710000001</v>
      </c>
      <c r="D122" s="18">
        <f t="shared" si="41"/>
        <v>1309288.6300000001</v>
      </c>
      <c r="E122" s="18">
        <f t="shared" si="41"/>
        <v>327053.27999999997</v>
      </c>
      <c r="F122" s="18">
        <f t="shared" si="41"/>
        <v>18096574.800000001</v>
      </c>
      <c r="G122" s="18">
        <f t="shared" ref="G122:J122" si="42">SUM(G123:G130)</f>
        <v>21136017.780000001</v>
      </c>
      <c r="H122" s="18">
        <f t="shared" si="42"/>
        <v>1152925.26</v>
      </c>
      <c r="I122" s="18">
        <f t="shared" si="42"/>
        <v>405855</v>
      </c>
      <c r="J122" s="18">
        <f t="shared" si="42"/>
        <v>19577237.52</v>
      </c>
      <c r="K122" s="18">
        <f>SUM(L122:O122)</f>
        <v>24151254.41</v>
      </c>
      <c r="L122" s="18">
        <f t="shared" ref="L122:N122" si="43">SUM(L123:L130)</f>
        <v>852010.92999999993</v>
      </c>
      <c r="M122" s="18">
        <f t="shared" si="43"/>
        <v>542126</v>
      </c>
      <c r="N122" s="18">
        <f t="shared" si="43"/>
        <v>22312473.48</v>
      </c>
      <c r="O122" s="28">
        <v>444644</v>
      </c>
    </row>
    <row r="123" spans="1:33" x14ac:dyDescent="0.2">
      <c r="A123" s="9" t="s">
        <v>220</v>
      </c>
      <c r="B123" s="7" t="s">
        <v>221</v>
      </c>
      <c r="C123" s="22">
        <f t="shared" si="22"/>
        <v>1212989.1000000001</v>
      </c>
      <c r="D123" s="22">
        <v>0</v>
      </c>
      <c r="E123" s="22">
        <v>0</v>
      </c>
      <c r="F123" s="23">
        <v>1212989.1000000001</v>
      </c>
      <c r="G123" s="22">
        <f t="shared" ref="G123:G130" si="44">SUM(H123:J123)</f>
        <v>1556028.3</v>
      </c>
      <c r="H123" s="22">
        <v>0</v>
      </c>
      <c r="I123" s="22">
        <v>0</v>
      </c>
      <c r="J123" s="23">
        <v>1556028.3</v>
      </c>
      <c r="K123" s="22">
        <f t="shared" si="21"/>
        <v>1796478.3</v>
      </c>
      <c r="L123" s="22">
        <v>0</v>
      </c>
      <c r="M123" s="22">
        <v>0</v>
      </c>
      <c r="N123" s="22">
        <v>1796478.3</v>
      </c>
      <c r="O123" s="23"/>
    </row>
    <row r="124" spans="1:33" x14ac:dyDescent="0.2">
      <c r="A124" s="9" t="s">
        <v>222</v>
      </c>
      <c r="B124" s="7" t="s">
        <v>223</v>
      </c>
      <c r="C124" s="22">
        <f t="shared" si="22"/>
        <v>599091.79999999993</v>
      </c>
      <c r="D124" s="22">
        <v>0</v>
      </c>
      <c r="E124" s="22">
        <v>0</v>
      </c>
      <c r="F124" s="23">
        <v>599091.79999999993</v>
      </c>
      <c r="G124" s="22">
        <f t="shared" si="44"/>
        <v>603788.8600000001</v>
      </c>
      <c r="H124" s="22">
        <v>0</v>
      </c>
      <c r="I124" s="22">
        <v>0</v>
      </c>
      <c r="J124" s="23">
        <v>603788.8600000001</v>
      </c>
      <c r="K124" s="22">
        <f t="shared" si="21"/>
        <v>723417.58</v>
      </c>
      <c r="L124" s="22">
        <v>0</v>
      </c>
      <c r="M124" s="22">
        <v>0</v>
      </c>
      <c r="N124" s="22">
        <v>723417.58</v>
      </c>
      <c r="O124" s="23"/>
    </row>
    <row r="125" spans="1:33" x14ac:dyDescent="0.2">
      <c r="A125" s="9" t="s">
        <v>224</v>
      </c>
      <c r="B125" s="7" t="s">
        <v>225</v>
      </c>
      <c r="C125" s="22">
        <f t="shared" si="22"/>
        <v>427899.1</v>
      </c>
      <c r="D125" s="22">
        <v>0</v>
      </c>
      <c r="E125" s="22">
        <v>0</v>
      </c>
      <c r="F125" s="23">
        <v>427899.1</v>
      </c>
      <c r="G125" s="22">
        <f t="shared" si="44"/>
        <v>484554.10000000003</v>
      </c>
      <c r="H125" s="22">
        <v>0</v>
      </c>
      <c r="I125" s="22">
        <v>0</v>
      </c>
      <c r="J125" s="23">
        <v>484554.10000000003</v>
      </c>
      <c r="K125" s="22">
        <f t="shared" si="21"/>
        <v>543109.34</v>
      </c>
      <c r="L125" s="22">
        <v>0</v>
      </c>
      <c r="M125" s="22">
        <v>0</v>
      </c>
      <c r="N125" s="22">
        <v>543109.34</v>
      </c>
      <c r="O125" s="23"/>
    </row>
    <row r="126" spans="1:33" x14ac:dyDescent="0.2">
      <c r="A126" s="9" t="s">
        <v>226</v>
      </c>
      <c r="B126" s="7" t="s">
        <v>227</v>
      </c>
      <c r="C126" s="22">
        <f t="shared" si="22"/>
        <v>709442.69000000006</v>
      </c>
      <c r="D126" s="22">
        <v>0</v>
      </c>
      <c r="E126" s="22">
        <v>0</v>
      </c>
      <c r="F126" s="23">
        <v>709442.69000000006</v>
      </c>
      <c r="G126" s="22">
        <f t="shared" si="44"/>
        <v>677878.1</v>
      </c>
      <c r="H126" s="22">
        <v>0</v>
      </c>
      <c r="I126" s="22">
        <v>0</v>
      </c>
      <c r="J126" s="23">
        <v>677878.1</v>
      </c>
      <c r="K126" s="22">
        <f t="shared" si="21"/>
        <v>844515</v>
      </c>
      <c r="L126" s="22">
        <v>0</v>
      </c>
      <c r="M126" s="22">
        <v>0</v>
      </c>
      <c r="N126" s="22">
        <v>844515</v>
      </c>
      <c r="O126" s="23"/>
    </row>
    <row r="127" spans="1:33" x14ac:dyDescent="0.2">
      <c r="A127" s="9" t="s">
        <v>228</v>
      </c>
      <c r="B127" s="7" t="s">
        <v>229</v>
      </c>
      <c r="C127" s="22">
        <f t="shared" si="22"/>
        <v>71534</v>
      </c>
      <c r="D127" s="22">
        <v>0</v>
      </c>
      <c r="E127" s="22">
        <v>0</v>
      </c>
      <c r="F127" s="23">
        <v>71534</v>
      </c>
      <c r="G127" s="22">
        <f t="shared" si="44"/>
        <v>85322</v>
      </c>
      <c r="H127" s="22">
        <v>0</v>
      </c>
      <c r="I127" s="22">
        <v>0</v>
      </c>
      <c r="J127" s="23">
        <v>85322</v>
      </c>
      <c r="K127" s="22">
        <f t="shared" si="21"/>
        <v>80131.199999999997</v>
      </c>
      <c r="L127" s="22">
        <v>0</v>
      </c>
      <c r="M127" s="22">
        <v>0</v>
      </c>
      <c r="N127" s="22">
        <v>80131.199999999997</v>
      </c>
      <c r="O127" s="23"/>
    </row>
    <row r="128" spans="1:33" x14ac:dyDescent="0.2">
      <c r="A128" s="9" t="s">
        <v>230</v>
      </c>
      <c r="B128" s="7" t="s">
        <v>231</v>
      </c>
      <c r="C128" s="22">
        <f t="shared" si="22"/>
        <v>67920</v>
      </c>
      <c r="D128" s="22">
        <v>0</v>
      </c>
      <c r="E128" s="22">
        <v>0</v>
      </c>
      <c r="F128" s="23">
        <v>67920</v>
      </c>
      <c r="G128" s="22">
        <f t="shared" si="44"/>
        <v>57018</v>
      </c>
      <c r="H128" s="22">
        <v>0</v>
      </c>
      <c r="I128" s="22">
        <v>0</v>
      </c>
      <c r="J128" s="23">
        <v>57018</v>
      </c>
      <c r="K128" s="22">
        <f t="shared" si="21"/>
        <v>82419</v>
      </c>
      <c r="L128" s="22">
        <v>0</v>
      </c>
      <c r="M128" s="22">
        <v>0</v>
      </c>
      <c r="N128" s="22">
        <v>82419</v>
      </c>
      <c r="O128" s="23"/>
    </row>
    <row r="129" spans="1:15" x14ac:dyDescent="0.2">
      <c r="A129" s="9" t="s">
        <v>232</v>
      </c>
      <c r="B129" s="7" t="s">
        <v>233</v>
      </c>
      <c r="C129" s="22">
        <f t="shared" si="22"/>
        <v>15980334.539999999</v>
      </c>
      <c r="D129" s="22">
        <v>1309288.6300000001</v>
      </c>
      <c r="E129" s="22">
        <v>327053.27999999997</v>
      </c>
      <c r="F129" s="23">
        <v>14343992.629999999</v>
      </c>
      <c r="G129" s="22">
        <f t="shared" si="44"/>
        <v>16991473.420000002</v>
      </c>
      <c r="H129" s="22">
        <v>1152925.26</v>
      </c>
      <c r="I129" s="22">
        <v>405855</v>
      </c>
      <c r="J129" s="23">
        <v>15432693.16</v>
      </c>
      <c r="K129" s="22">
        <f t="shared" si="21"/>
        <v>18702576.189999998</v>
      </c>
      <c r="L129" s="22">
        <v>852010.92999999993</v>
      </c>
      <c r="M129" s="22">
        <v>542126</v>
      </c>
      <c r="N129" s="22">
        <v>17308439.259999998</v>
      </c>
      <c r="O129" s="23"/>
    </row>
    <row r="130" spans="1:15" ht="12.75" customHeight="1" x14ac:dyDescent="0.2">
      <c r="A130" s="9" t="s">
        <v>234</v>
      </c>
      <c r="B130" s="7" t="s">
        <v>235</v>
      </c>
      <c r="C130" s="22">
        <f t="shared" si="22"/>
        <v>663705.48</v>
      </c>
      <c r="D130" s="22">
        <v>0</v>
      </c>
      <c r="E130" s="22">
        <v>0</v>
      </c>
      <c r="F130" s="23">
        <v>663705.48</v>
      </c>
      <c r="G130" s="22">
        <f t="shared" si="44"/>
        <v>679955</v>
      </c>
      <c r="H130" s="22">
        <v>0</v>
      </c>
      <c r="I130" s="22">
        <v>0</v>
      </c>
      <c r="J130" s="23">
        <v>679955</v>
      </c>
      <c r="K130" s="22">
        <f t="shared" si="21"/>
        <v>933963.79999999993</v>
      </c>
      <c r="L130" s="22">
        <v>0</v>
      </c>
      <c r="M130" s="22">
        <v>0</v>
      </c>
      <c r="N130" s="22">
        <v>933963.79999999993</v>
      </c>
      <c r="O130" s="23"/>
    </row>
    <row r="131" spans="1:15" s="25" customFormat="1" x14ac:dyDescent="0.2">
      <c r="A131" s="4"/>
      <c r="B131" s="4" t="s">
        <v>236</v>
      </c>
      <c r="C131" s="18">
        <f t="shared" ref="C131:F131" si="45">SUM(C132:C136)</f>
        <v>19901860.630000003</v>
      </c>
      <c r="D131" s="18">
        <f t="shared" si="45"/>
        <v>0</v>
      </c>
      <c r="E131" s="18">
        <f t="shared" si="45"/>
        <v>30391.53</v>
      </c>
      <c r="F131" s="18">
        <f t="shared" si="45"/>
        <v>19871469.100000001</v>
      </c>
      <c r="G131" s="18">
        <f t="shared" ref="G131:J131" si="46">SUM(G132:G136)</f>
        <v>21050161.670000002</v>
      </c>
      <c r="H131" s="18">
        <f t="shared" si="46"/>
        <v>0</v>
      </c>
      <c r="I131" s="18">
        <f t="shared" si="46"/>
        <v>50906</v>
      </c>
      <c r="J131" s="18">
        <f t="shared" si="46"/>
        <v>20999255.670000002</v>
      </c>
      <c r="K131" s="18">
        <f>SUM(L131:O131)</f>
        <v>24538586.43</v>
      </c>
      <c r="L131" s="18">
        <f t="shared" ref="L131:N131" si="47">SUM(L132:L136)</f>
        <v>0</v>
      </c>
      <c r="M131" s="18">
        <f t="shared" si="47"/>
        <v>42883</v>
      </c>
      <c r="N131" s="18">
        <f t="shared" si="47"/>
        <v>24103356.43</v>
      </c>
      <c r="O131" s="28">
        <v>392347</v>
      </c>
    </row>
    <row r="132" spans="1:15" x14ac:dyDescent="0.2">
      <c r="A132" s="9" t="s">
        <v>237</v>
      </c>
      <c r="B132" s="7" t="s">
        <v>238</v>
      </c>
      <c r="C132" s="22">
        <f t="shared" si="22"/>
        <v>811094.40000000014</v>
      </c>
      <c r="D132" s="22">
        <v>0</v>
      </c>
      <c r="E132" s="22">
        <v>0</v>
      </c>
      <c r="F132" s="23">
        <v>811094.40000000014</v>
      </c>
      <c r="G132" s="22">
        <f t="shared" ref="G132:G136" si="48">SUM(H132:J132)</f>
        <v>976391.29999999993</v>
      </c>
      <c r="H132" s="22">
        <v>0</v>
      </c>
      <c r="I132" s="22">
        <v>0</v>
      </c>
      <c r="J132" s="23">
        <v>976391.29999999993</v>
      </c>
      <c r="K132" s="22">
        <f t="shared" si="21"/>
        <v>1112184.0999999999</v>
      </c>
      <c r="L132" s="22">
        <v>0</v>
      </c>
      <c r="M132" s="22">
        <v>0</v>
      </c>
      <c r="N132" s="22">
        <v>1112184.0999999999</v>
      </c>
      <c r="O132" s="23"/>
    </row>
    <row r="133" spans="1:15" x14ac:dyDescent="0.2">
      <c r="A133" s="9" t="s">
        <v>239</v>
      </c>
      <c r="B133" s="7" t="s">
        <v>240</v>
      </c>
      <c r="C133" s="22">
        <f t="shared" si="22"/>
        <v>738441</v>
      </c>
      <c r="D133" s="22">
        <v>0</v>
      </c>
      <c r="E133" s="22">
        <v>0</v>
      </c>
      <c r="F133" s="23">
        <v>738441</v>
      </c>
      <c r="G133" s="22">
        <f t="shared" si="48"/>
        <v>804041.4</v>
      </c>
      <c r="H133" s="22">
        <v>0</v>
      </c>
      <c r="I133" s="22">
        <v>0</v>
      </c>
      <c r="J133" s="23">
        <v>804041.4</v>
      </c>
      <c r="K133" s="22">
        <f t="shared" si="21"/>
        <v>829026.84000000008</v>
      </c>
      <c r="L133" s="22">
        <v>0</v>
      </c>
      <c r="M133" s="22">
        <v>0</v>
      </c>
      <c r="N133" s="22">
        <v>829026.84000000008</v>
      </c>
      <c r="O133" s="23"/>
    </row>
    <row r="134" spans="1:15" x14ac:dyDescent="0.2">
      <c r="A134" s="9" t="s">
        <v>241</v>
      </c>
      <c r="B134" s="7" t="s">
        <v>242</v>
      </c>
      <c r="C134" s="22">
        <f t="shared" si="22"/>
        <v>15687470.83</v>
      </c>
      <c r="D134" s="22">
        <v>0</v>
      </c>
      <c r="E134" s="22">
        <v>30391.53</v>
      </c>
      <c r="F134" s="23">
        <v>15657079.300000001</v>
      </c>
      <c r="G134" s="22">
        <f t="shared" si="48"/>
        <v>16423228.870000003</v>
      </c>
      <c r="H134" s="22">
        <v>0</v>
      </c>
      <c r="I134" s="22">
        <v>50906</v>
      </c>
      <c r="J134" s="23">
        <v>16372322.870000003</v>
      </c>
      <c r="K134" s="22">
        <f t="shared" si="21"/>
        <v>18947284.969999999</v>
      </c>
      <c r="L134" s="22">
        <v>0</v>
      </c>
      <c r="M134" s="22">
        <v>42883</v>
      </c>
      <c r="N134" s="22">
        <v>18904401.969999999</v>
      </c>
      <c r="O134" s="23"/>
    </row>
    <row r="135" spans="1:15" ht="12.75" customHeight="1" x14ac:dyDescent="0.2">
      <c r="A135" s="9" t="s">
        <v>243</v>
      </c>
      <c r="B135" s="7" t="s">
        <v>244</v>
      </c>
      <c r="C135" s="22">
        <f t="shared" si="22"/>
        <v>1471551.6</v>
      </c>
      <c r="D135" s="22">
        <v>0</v>
      </c>
      <c r="E135" s="22">
        <v>0</v>
      </c>
      <c r="F135" s="23">
        <v>1471551.6</v>
      </c>
      <c r="G135" s="22">
        <f t="shared" si="48"/>
        <v>1427604.1999999997</v>
      </c>
      <c r="H135" s="22">
        <v>0</v>
      </c>
      <c r="I135" s="22">
        <v>0</v>
      </c>
      <c r="J135" s="23">
        <v>1427604.1999999997</v>
      </c>
      <c r="K135" s="22">
        <f t="shared" si="21"/>
        <v>1671487.8900000001</v>
      </c>
      <c r="L135" s="22">
        <v>0</v>
      </c>
      <c r="M135" s="22">
        <v>0</v>
      </c>
      <c r="N135" s="22">
        <v>1671487.8900000001</v>
      </c>
      <c r="O135" s="23"/>
    </row>
    <row r="136" spans="1:15" x14ac:dyDescent="0.2">
      <c r="A136" s="5" t="s">
        <v>245</v>
      </c>
      <c r="B136" s="7" t="s">
        <v>246</v>
      </c>
      <c r="C136" s="22">
        <f t="shared" si="22"/>
        <v>1193302.7999999998</v>
      </c>
      <c r="D136" s="22">
        <v>0</v>
      </c>
      <c r="E136" s="22">
        <v>0</v>
      </c>
      <c r="F136" s="23">
        <v>1193302.7999999998</v>
      </c>
      <c r="G136" s="22">
        <f t="shared" si="48"/>
        <v>1418895.9</v>
      </c>
      <c r="H136" s="22">
        <v>0</v>
      </c>
      <c r="I136" s="22">
        <v>0</v>
      </c>
      <c r="J136" s="23">
        <v>1418895.9</v>
      </c>
      <c r="K136" s="22">
        <f t="shared" ref="K136:K200" si="49">SUM(L136:O136)</f>
        <v>1586255.63</v>
      </c>
      <c r="L136" s="22">
        <v>0</v>
      </c>
      <c r="M136" s="22">
        <v>0</v>
      </c>
      <c r="N136" s="22">
        <v>1586255.63</v>
      </c>
      <c r="O136" s="23"/>
    </row>
    <row r="137" spans="1:15" s="25" customFormat="1" x14ac:dyDescent="0.2">
      <c r="A137" s="4"/>
      <c r="B137" s="4" t="s">
        <v>247</v>
      </c>
      <c r="C137" s="18">
        <f t="shared" ref="C137:F137" si="50">SUM(C138:C145)</f>
        <v>22683993.759999998</v>
      </c>
      <c r="D137" s="18">
        <f t="shared" si="50"/>
        <v>0</v>
      </c>
      <c r="E137" s="18">
        <f t="shared" si="50"/>
        <v>0</v>
      </c>
      <c r="F137" s="18">
        <f t="shared" si="50"/>
        <v>22683993.759999998</v>
      </c>
      <c r="G137" s="18">
        <f t="shared" ref="G137:J137" si="51">SUM(G138:G145)</f>
        <v>23421770.899999999</v>
      </c>
      <c r="H137" s="18">
        <f t="shared" si="51"/>
        <v>0</v>
      </c>
      <c r="I137" s="18">
        <f t="shared" si="51"/>
        <v>0</v>
      </c>
      <c r="J137" s="18">
        <f t="shared" si="51"/>
        <v>23421770.899999999</v>
      </c>
      <c r="K137" s="18">
        <f>SUM(L137:O137)</f>
        <v>26602026.799999997</v>
      </c>
      <c r="L137" s="18">
        <f t="shared" ref="L137:N137" si="52">SUM(L138:L145)</f>
        <v>0</v>
      </c>
      <c r="M137" s="18">
        <f t="shared" si="52"/>
        <v>0</v>
      </c>
      <c r="N137" s="18">
        <f t="shared" si="52"/>
        <v>26102305.799999997</v>
      </c>
      <c r="O137" s="28">
        <v>499721</v>
      </c>
    </row>
    <row r="138" spans="1:15" x14ac:dyDescent="0.2">
      <c r="A138" s="9" t="s">
        <v>818</v>
      </c>
      <c r="B138" s="7" t="s">
        <v>830</v>
      </c>
      <c r="C138" s="22">
        <f t="shared" si="22"/>
        <v>0</v>
      </c>
      <c r="D138" s="22">
        <v>0</v>
      </c>
      <c r="E138" s="22">
        <v>0</v>
      </c>
      <c r="F138" s="23">
        <v>0</v>
      </c>
      <c r="G138" s="22">
        <f t="shared" ref="G138:G145" si="53">SUM(H138:J138)</f>
        <v>0</v>
      </c>
      <c r="H138" s="22">
        <v>0</v>
      </c>
      <c r="I138" s="22">
        <v>0</v>
      </c>
      <c r="J138" s="23">
        <v>0</v>
      </c>
      <c r="K138" s="22">
        <f t="shared" si="49"/>
        <v>18350</v>
      </c>
      <c r="L138" s="22">
        <v>0</v>
      </c>
      <c r="M138" s="22">
        <v>0</v>
      </c>
      <c r="N138" s="22">
        <v>18350</v>
      </c>
      <c r="O138" s="23"/>
    </row>
    <row r="139" spans="1:15" x14ac:dyDescent="0.2">
      <c r="A139" s="9" t="s">
        <v>248</v>
      </c>
      <c r="B139" s="7" t="s">
        <v>249</v>
      </c>
      <c r="C139" s="22">
        <f t="shared" ref="C139" si="54">SUM(D139:F139)</f>
        <v>8518836.709999999</v>
      </c>
      <c r="D139" s="22">
        <v>0</v>
      </c>
      <c r="E139" s="22">
        <v>0</v>
      </c>
      <c r="F139" s="23">
        <v>8518836.709999999</v>
      </c>
      <c r="G139" s="22">
        <f t="shared" ref="G139" si="55">SUM(H139:J139)</f>
        <v>8946263.8300000001</v>
      </c>
      <c r="H139" s="22">
        <v>0</v>
      </c>
      <c r="I139" s="22">
        <v>0</v>
      </c>
      <c r="J139" s="23">
        <v>8946263.8300000001</v>
      </c>
      <c r="K139" s="22">
        <f t="shared" ref="K139" si="56">SUM(L139:O139)</f>
        <v>9281575.7100000009</v>
      </c>
      <c r="L139" s="22">
        <v>0</v>
      </c>
      <c r="M139" s="22">
        <v>0</v>
      </c>
      <c r="N139" s="22">
        <v>9281575.7100000009</v>
      </c>
      <c r="O139" s="23"/>
    </row>
    <row r="140" spans="1:15" x14ac:dyDescent="0.2">
      <c r="A140" s="9" t="s">
        <v>250</v>
      </c>
      <c r="B140" s="7" t="s">
        <v>251</v>
      </c>
      <c r="C140" s="22">
        <f t="shared" si="22"/>
        <v>940566.22000000009</v>
      </c>
      <c r="D140" s="22">
        <v>0</v>
      </c>
      <c r="E140" s="22">
        <v>0</v>
      </c>
      <c r="F140" s="23">
        <v>940566.22000000009</v>
      </c>
      <c r="G140" s="22">
        <f t="shared" si="53"/>
        <v>930265.12000000011</v>
      </c>
      <c r="H140" s="22">
        <v>0</v>
      </c>
      <c r="I140" s="22">
        <v>0</v>
      </c>
      <c r="J140" s="23">
        <v>930265.12000000011</v>
      </c>
      <c r="K140" s="22">
        <f t="shared" si="49"/>
        <v>1206461.3999999999</v>
      </c>
      <c r="L140" s="22">
        <v>0</v>
      </c>
      <c r="M140" s="22">
        <v>0</v>
      </c>
      <c r="N140" s="22">
        <v>1206461.3999999999</v>
      </c>
      <c r="O140" s="23"/>
    </row>
    <row r="141" spans="1:15" ht="12.75" customHeight="1" x14ac:dyDescent="0.2">
      <c r="A141" s="9" t="s">
        <v>252</v>
      </c>
      <c r="B141" s="7" t="s">
        <v>253</v>
      </c>
      <c r="C141" s="22">
        <f t="shared" ref="C141:C204" si="57">SUM(D141:F141)</f>
        <v>1675471.15</v>
      </c>
      <c r="D141" s="22">
        <v>0</v>
      </c>
      <c r="E141" s="22">
        <v>0</v>
      </c>
      <c r="F141" s="23">
        <v>1675471.15</v>
      </c>
      <c r="G141" s="22">
        <f t="shared" si="53"/>
        <v>1576707.73</v>
      </c>
      <c r="H141" s="22">
        <v>0</v>
      </c>
      <c r="I141" s="22">
        <v>0</v>
      </c>
      <c r="J141" s="23">
        <v>1576707.73</v>
      </c>
      <c r="K141" s="22">
        <f t="shared" si="49"/>
        <v>2015569.46</v>
      </c>
      <c r="L141" s="22">
        <v>0</v>
      </c>
      <c r="M141" s="22">
        <v>0</v>
      </c>
      <c r="N141" s="22">
        <v>2015569.46</v>
      </c>
      <c r="O141" s="23"/>
    </row>
    <row r="142" spans="1:15" ht="12.75" customHeight="1" x14ac:dyDescent="0.2">
      <c r="A142" s="9" t="s">
        <v>254</v>
      </c>
      <c r="B142" s="7" t="s">
        <v>255</v>
      </c>
      <c r="C142" s="22">
        <f t="shared" si="57"/>
        <v>90686.12</v>
      </c>
      <c r="D142" s="22">
        <v>0</v>
      </c>
      <c r="E142" s="22">
        <v>0</v>
      </c>
      <c r="F142" s="23">
        <v>90686.12</v>
      </c>
      <c r="G142" s="22">
        <f t="shared" si="53"/>
        <v>98226.18</v>
      </c>
      <c r="H142" s="22">
        <v>0</v>
      </c>
      <c r="I142" s="22">
        <v>0</v>
      </c>
      <c r="J142" s="23">
        <v>98226.18</v>
      </c>
      <c r="K142" s="22">
        <f t="shared" si="49"/>
        <v>76720.399999999994</v>
      </c>
      <c r="L142" s="22">
        <v>0</v>
      </c>
      <c r="M142" s="22">
        <v>0</v>
      </c>
      <c r="N142" s="22">
        <v>76720.399999999994</v>
      </c>
      <c r="O142" s="23"/>
    </row>
    <row r="143" spans="1:15" ht="12.75" customHeight="1" x14ac:dyDescent="0.2">
      <c r="A143" s="9" t="s">
        <v>256</v>
      </c>
      <c r="B143" s="7" t="s">
        <v>257</v>
      </c>
      <c r="C143" s="22">
        <f t="shared" si="57"/>
        <v>187086.49</v>
      </c>
      <c r="D143" s="22">
        <v>0</v>
      </c>
      <c r="E143" s="22">
        <v>0</v>
      </c>
      <c r="F143" s="23">
        <v>187086.49</v>
      </c>
      <c r="G143" s="22">
        <f t="shared" si="53"/>
        <v>172238.72</v>
      </c>
      <c r="H143" s="22">
        <v>0</v>
      </c>
      <c r="I143" s="22">
        <v>0</v>
      </c>
      <c r="J143" s="23">
        <v>172238.72</v>
      </c>
      <c r="K143" s="22">
        <f t="shared" si="49"/>
        <v>189418.99999999997</v>
      </c>
      <c r="L143" s="22">
        <v>0</v>
      </c>
      <c r="M143" s="22">
        <v>0</v>
      </c>
      <c r="N143" s="22">
        <v>189418.99999999997</v>
      </c>
      <c r="O143" s="23"/>
    </row>
    <row r="144" spans="1:15" x14ac:dyDescent="0.2">
      <c r="A144" s="9" t="s">
        <v>258</v>
      </c>
      <c r="B144" s="7" t="s">
        <v>259</v>
      </c>
      <c r="C144" s="22">
        <f t="shared" si="57"/>
        <v>3919554.6399999997</v>
      </c>
      <c r="D144" s="22">
        <v>0</v>
      </c>
      <c r="E144" s="22">
        <v>0</v>
      </c>
      <c r="F144" s="23">
        <v>3919554.6399999997</v>
      </c>
      <c r="G144" s="22">
        <f t="shared" si="53"/>
        <v>4199619.629999999</v>
      </c>
      <c r="H144" s="22">
        <v>0</v>
      </c>
      <c r="I144" s="22">
        <v>0</v>
      </c>
      <c r="J144" s="23">
        <v>4199619.629999999</v>
      </c>
      <c r="K144" s="22">
        <f t="shared" si="49"/>
        <v>4608956.93</v>
      </c>
      <c r="L144" s="22">
        <v>0</v>
      </c>
      <c r="M144" s="22">
        <v>0</v>
      </c>
      <c r="N144" s="22">
        <v>4608956.93</v>
      </c>
      <c r="O144" s="23"/>
    </row>
    <row r="145" spans="1:15" ht="12.75" customHeight="1" x14ac:dyDescent="0.2">
      <c r="A145" s="9" t="s">
        <v>260</v>
      </c>
      <c r="B145" s="7" t="s">
        <v>261</v>
      </c>
      <c r="C145" s="22">
        <f t="shared" si="57"/>
        <v>7351792.4300000006</v>
      </c>
      <c r="D145" s="22">
        <v>0</v>
      </c>
      <c r="E145" s="22">
        <v>0</v>
      </c>
      <c r="F145" s="23">
        <v>7351792.4300000006</v>
      </c>
      <c r="G145" s="22">
        <f t="shared" si="53"/>
        <v>7498449.6899999995</v>
      </c>
      <c r="H145" s="22">
        <v>0</v>
      </c>
      <c r="I145" s="22">
        <v>0</v>
      </c>
      <c r="J145" s="23">
        <v>7498449.6899999995</v>
      </c>
      <c r="K145" s="22">
        <f t="shared" si="49"/>
        <v>8705252.8999999985</v>
      </c>
      <c r="L145" s="22">
        <v>0</v>
      </c>
      <c r="M145" s="22">
        <v>0</v>
      </c>
      <c r="N145" s="22">
        <v>8705252.8999999985</v>
      </c>
      <c r="O145" s="23"/>
    </row>
    <row r="146" spans="1:15" s="25" customFormat="1" x14ac:dyDescent="0.2">
      <c r="A146" s="4"/>
      <c r="B146" s="4" t="s">
        <v>262</v>
      </c>
      <c r="C146" s="18">
        <f t="shared" ref="C146:F146" si="58">SUM(C147:C152)</f>
        <v>17578869.860000003</v>
      </c>
      <c r="D146" s="18">
        <f t="shared" si="58"/>
        <v>0</v>
      </c>
      <c r="E146" s="18">
        <f t="shared" si="58"/>
        <v>15015.6</v>
      </c>
      <c r="F146" s="18">
        <f t="shared" si="58"/>
        <v>17563854.260000002</v>
      </c>
      <c r="G146" s="18">
        <f t="shared" ref="G146:J146" si="59">SUM(G147:G152)</f>
        <v>19246441.760000002</v>
      </c>
      <c r="H146" s="18">
        <f t="shared" si="59"/>
        <v>0</v>
      </c>
      <c r="I146" s="18">
        <f t="shared" si="59"/>
        <v>9956</v>
      </c>
      <c r="J146" s="18">
        <f t="shared" si="59"/>
        <v>19236485.760000002</v>
      </c>
      <c r="K146" s="18">
        <f>SUM(L146:O146)</f>
        <v>20822438.010000002</v>
      </c>
      <c r="L146" s="18">
        <f t="shared" ref="L146:N146" si="60">SUM(L147:L152)</f>
        <v>0</v>
      </c>
      <c r="M146" s="18">
        <f t="shared" si="60"/>
        <v>900</v>
      </c>
      <c r="N146" s="18">
        <f t="shared" si="60"/>
        <v>20418729.010000002</v>
      </c>
      <c r="O146" s="28">
        <v>402809</v>
      </c>
    </row>
    <row r="147" spans="1:15" x14ac:dyDescent="0.2">
      <c r="A147" s="9" t="s">
        <v>263</v>
      </c>
      <c r="B147" s="7" t="s">
        <v>264</v>
      </c>
      <c r="C147" s="22">
        <f t="shared" si="57"/>
        <v>5794234.5</v>
      </c>
      <c r="D147" s="22">
        <v>0</v>
      </c>
      <c r="E147" s="22">
        <v>15015.6</v>
      </c>
      <c r="F147" s="23">
        <v>5779218.9000000004</v>
      </c>
      <c r="G147" s="22">
        <f t="shared" ref="G147:G152" si="61">SUM(H147:J147)</f>
        <v>6389226.54</v>
      </c>
      <c r="H147" s="22">
        <v>0</v>
      </c>
      <c r="I147" s="22">
        <v>9506</v>
      </c>
      <c r="J147" s="23">
        <v>6379720.54</v>
      </c>
      <c r="K147" s="22">
        <f t="shared" si="49"/>
        <v>7299937.9300000006</v>
      </c>
      <c r="L147" s="22">
        <v>0</v>
      </c>
      <c r="M147" s="22">
        <v>0</v>
      </c>
      <c r="N147" s="22">
        <v>7299937.9300000006</v>
      </c>
      <c r="O147" s="23"/>
    </row>
    <row r="148" spans="1:15" ht="12.75" customHeight="1" x14ac:dyDescent="0.2">
      <c r="A148" s="9" t="s">
        <v>265</v>
      </c>
      <c r="B148" s="7" t="s">
        <v>266</v>
      </c>
      <c r="C148" s="22">
        <f t="shared" si="57"/>
        <v>2483078.4</v>
      </c>
      <c r="D148" s="22">
        <v>0</v>
      </c>
      <c r="E148" s="22">
        <v>0</v>
      </c>
      <c r="F148" s="23">
        <v>2483078.4</v>
      </c>
      <c r="G148" s="22">
        <f t="shared" si="61"/>
        <v>2785311.22</v>
      </c>
      <c r="H148" s="22">
        <v>0</v>
      </c>
      <c r="I148" s="22">
        <v>450</v>
      </c>
      <c r="J148" s="23">
        <v>2784861.22</v>
      </c>
      <c r="K148" s="22">
        <f t="shared" si="49"/>
        <v>3281946.46</v>
      </c>
      <c r="L148" s="22">
        <v>0</v>
      </c>
      <c r="M148" s="22">
        <v>900</v>
      </c>
      <c r="N148" s="22">
        <v>3281046.46</v>
      </c>
      <c r="O148" s="23"/>
    </row>
    <row r="149" spans="1:15" x14ac:dyDescent="0.2">
      <c r="A149" s="9" t="s">
        <v>267</v>
      </c>
      <c r="B149" s="7" t="s">
        <v>268</v>
      </c>
      <c r="C149" s="22">
        <f t="shared" si="57"/>
        <v>2009707.9000000001</v>
      </c>
      <c r="D149" s="22">
        <v>0</v>
      </c>
      <c r="E149" s="22">
        <v>0</v>
      </c>
      <c r="F149" s="23">
        <v>2009707.9000000001</v>
      </c>
      <c r="G149" s="22">
        <f t="shared" si="61"/>
        <v>2042469.56</v>
      </c>
      <c r="H149" s="22">
        <v>0</v>
      </c>
      <c r="I149" s="22">
        <v>0</v>
      </c>
      <c r="J149" s="23">
        <v>2042469.56</v>
      </c>
      <c r="K149" s="22">
        <f t="shared" si="49"/>
        <v>1747030.92</v>
      </c>
      <c r="L149" s="22">
        <v>0</v>
      </c>
      <c r="M149" s="22">
        <v>0</v>
      </c>
      <c r="N149" s="22">
        <v>1747030.92</v>
      </c>
      <c r="O149" s="23"/>
    </row>
    <row r="150" spans="1:15" x14ac:dyDescent="0.2">
      <c r="A150" s="9" t="s">
        <v>269</v>
      </c>
      <c r="B150" s="7" t="s">
        <v>270</v>
      </c>
      <c r="C150" s="22">
        <f t="shared" si="57"/>
        <v>2135043.4</v>
      </c>
      <c r="D150" s="22">
        <v>0</v>
      </c>
      <c r="E150" s="22">
        <v>0</v>
      </c>
      <c r="F150" s="23">
        <v>2135043.4</v>
      </c>
      <c r="G150" s="22">
        <f t="shared" si="61"/>
        <v>2258104.94</v>
      </c>
      <c r="H150" s="22">
        <v>0</v>
      </c>
      <c r="I150" s="22">
        <v>0</v>
      </c>
      <c r="J150" s="23">
        <v>2258104.94</v>
      </c>
      <c r="K150" s="22">
        <f t="shared" si="49"/>
        <v>2185717.9699999997</v>
      </c>
      <c r="L150" s="22">
        <v>0</v>
      </c>
      <c r="M150" s="22">
        <v>0</v>
      </c>
      <c r="N150" s="22">
        <v>2185717.9699999997</v>
      </c>
      <c r="O150" s="23"/>
    </row>
    <row r="151" spans="1:15" x14ac:dyDescent="0.2">
      <c r="A151" s="9" t="s">
        <v>271</v>
      </c>
      <c r="B151" s="7" t="s">
        <v>272</v>
      </c>
      <c r="C151" s="22">
        <f t="shared" si="57"/>
        <v>3590755.2</v>
      </c>
      <c r="D151" s="22">
        <v>0</v>
      </c>
      <c r="E151" s="22">
        <v>0</v>
      </c>
      <c r="F151" s="23">
        <v>3590755.2</v>
      </c>
      <c r="G151" s="22">
        <f t="shared" si="61"/>
        <v>3750742.9</v>
      </c>
      <c r="H151" s="22">
        <v>0</v>
      </c>
      <c r="I151" s="22">
        <v>0</v>
      </c>
      <c r="J151" s="23">
        <v>3750742.9</v>
      </c>
      <c r="K151" s="22">
        <f t="shared" si="49"/>
        <v>4007841.8200000003</v>
      </c>
      <c r="L151" s="22">
        <v>0</v>
      </c>
      <c r="M151" s="22">
        <v>0</v>
      </c>
      <c r="N151" s="22">
        <v>4007841.8200000003</v>
      </c>
      <c r="O151" s="23"/>
    </row>
    <row r="152" spans="1:15" x14ac:dyDescent="0.2">
      <c r="A152" s="9" t="s">
        <v>273</v>
      </c>
      <c r="B152" s="7" t="s">
        <v>274</v>
      </c>
      <c r="C152" s="22">
        <f t="shared" si="57"/>
        <v>1566050.46</v>
      </c>
      <c r="D152" s="22">
        <v>0</v>
      </c>
      <c r="E152" s="22">
        <v>0</v>
      </c>
      <c r="F152" s="23">
        <v>1566050.46</v>
      </c>
      <c r="G152" s="22">
        <f t="shared" si="61"/>
        <v>2020586.6</v>
      </c>
      <c r="H152" s="22">
        <v>0</v>
      </c>
      <c r="I152" s="22">
        <v>0</v>
      </c>
      <c r="J152" s="23">
        <v>2020586.6</v>
      </c>
      <c r="K152" s="22">
        <f t="shared" si="49"/>
        <v>1897153.91</v>
      </c>
      <c r="L152" s="22">
        <v>0</v>
      </c>
      <c r="M152" s="22">
        <v>0</v>
      </c>
      <c r="N152" s="22">
        <v>1897153.91</v>
      </c>
      <c r="O152" s="23"/>
    </row>
    <row r="153" spans="1:15" s="25" customFormat="1" x14ac:dyDescent="0.2">
      <c r="A153" s="4"/>
      <c r="B153" s="4" t="s">
        <v>275</v>
      </c>
      <c r="C153" s="18">
        <f t="shared" ref="C153:F153" si="62">SUM(C154:C159)</f>
        <v>37421507.579999998</v>
      </c>
      <c r="D153" s="18">
        <f t="shared" si="62"/>
        <v>0</v>
      </c>
      <c r="E153" s="18">
        <f t="shared" si="62"/>
        <v>105883</v>
      </c>
      <c r="F153" s="18">
        <f t="shared" si="62"/>
        <v>37315624.579999998</v>
      </c>
      <c r="G153" s="18">
        <f t="shared" ref="G153:J153" si="63">SUM(G154:G159)</f>
        <v>39044991.18</v>
      </c>
      <c r="H153" s="18">
        <f t="shared" si="63"/>
        <v>0</v>
      </c>
      <c r="I153" s="18">
        <f t="shared" si="63"/>
        <v>100493</v>
      </c>
      <c r="J153" s="18">
        <f t="shared" si="63"/>
        <v>38944498.18</v>
      </c>
      <c r="K153" s="18">
        <f>SUM(L153:O153)</f>
        <v>45724553.439999998</v>
      </c>
      <c r="L153" s="18">
        <f t="shared" ref="L153:N153" si="64">SUM(L154:L159)</f>
        <v>0</v>
      </c>
      <c r="M153" s="18">
        <f t="shared" si="64"/>
        <v>121384</v>
      </c>
      <c r="N153" s="18">
        <f t="shared" si="64"/>
        <v>44834899.439999998</v>
      </c>
      <c r="O153" s="28">
        <v>768270</v>
      </c>
    </row>
    <row r="154" spans="1:15" x14ac:dyDescent="0.2">
      <c r="A154" s="9" t="s">
        <v>276</v>
      </c>
      <c r="B154" s="7" t="s">
        <v>277</v>
      </c>
      <c r="C154" s="22">
        <f t="shared" si="57"/>
        <v>1352402.1</v>
      </c>
      <c r="D154" s="22">
        <v>0</v>
      </c>
      <c r="E154" s="22">
        <v>0</v>
      </c>
      <c r="F154" s="23">
        <v>1352402.1</v>
      </c>
      <c r="G154" s="22">
        <f t="shared" ref="G154:G159" si="65">SUM(H154:J154)</f>
        <v>1429249.1</v>
      </c>
      <c r="H154" s="22">
        <v>0</v>
      </c>
      <c r="I154" s="22">
        <v>0</v>
      </c>
      <c r="J154" s="23">
        <v>1429249.1</v>
      </c>
      <c r="K154" s="22">
        <f t="shared" si="49"/>
        <v>1772296.4899999998</v>
      </c>
      <c r="L154" s="22">
        <v>0</v>
      </c>
      <c r="M154" s="22">
        <v>0</v>
      </c>
      <c r="N154" s="22">
        <v>1772296.4899999998</v>
      </c>
      <c r="O154" s="23"/>
    </row>
    <row r="155" spans="1:15" x14ac:dyDescent="0.2">
      <c r="A155" s="9" t="s">
        <v>278</v>
      </c>
      <c r="B155" s="7" t="s">
        <v>279</v>
      </c>
      <c r="C155" s="22">
        <f t="shared" si="57"/>
        <v>1428828.8</v>
      </c>
      <c r="D155" s="22">
        <v>0</v>
      </c>
      <c r="E155" s="22">
        <v>0</v>
      </c>
      <c r="F155" s="23">
        <v>1428828.8</v>
      </c>
      <c r="G155" s="22">
        <f t="shared" si="65"/>
        <v>1514669.7</v>
      </c>
      <c r="H155" s="22">
        <v>0</v>
      </c>
      <c r="I155" s="22">
        <v>0</v>
      </c>
      <c r="J155" s="23">
        <v>1514669.7</v>
      </c>
      <c r="K155" s="22">
        <f t="shared" si="49"/>
        <v>1695279.2400000002</v>
      </c>
      <c r="L155" s="22">
        <v>0</v>
      </c>
      <c r="M155" s="22">
        <v>0</v>
      </c>
      <c r="N155" s="22">
        <v>1695279.2400000002</v>
      </c>
      <c r="O155" s="23"/>
    </row>
    <row r="156" spans="1:15" x14ac:dyDescent="0.2">
      <c r="A156" s="9" t="s">
        <v>280</v>
      </c>
      <c r="B156" s="7" t="s">
        <v>281</v>
      </c>
      <c r="C156" s="22">
        <f t="shared" si="57"/>
        <v>6841476.9999999991</v>
      </c>
      <c r="D156" s="22">
        <v>0</v>
      </c>
      <c r="E156" s="22">
        <v>62841.8</v>
      </c>
      <c r="F156" s="23">
        <v>6778635.1999999993</v>
      </c>
      <c r="G156" s="22">
        <f t="shared" si="65"/>
        <v>6862963.5000000009</v>
      </c>
      <c r="H156" s="22">
        <v>0</v>
      </c>
      <c r="I156" s="22">
        <v>57278</v>
      </c>
      <c r="J156" s="23">
        <v>6805685.5000000009</v>
      </c>
      <c r="K156" s="22">
        <f t="shared" si="49"/>
        <v>6829299.0800000001</v>
      </c>
      <c r="L156" s="22">
        <v>0</v>
      </c>
      <c r="M156" s="22">
        <v>70980</v>
      </c>
      <c r="N156" s="22">
        <v>6758319.0800000001</v>
      </c>
      <c r="O156" s="23"/>
    </row>
    <row r="157" spans="1:15" x14ac:dyDescent="0.2">
      <c r="A157" s="9" t="s">
        <v>282</v>
      </c>
      <c r="B157" s="7" t="s">
        <v>283</v>
      </c>
      <c r="C157" s="22">
        <f t="shared" si="57"/>
        <v>14436147.540000001</v>
      </c>
      <c r="D157" s="22">
        <v>0</v>
      </c>
      <c r="E157" s="22">
        <v>43041.2</v>
      </c>
      <c r="F157" s="23">
        <v>14393106.340000002</v>
      </c>
      <c r="G157" s="22">
        <f t="shared" si="65"/>
        <v>15556146.42</v>
      </c>
      <c r="H157" s="22">
        <v>0</v>
      </c>
      <c r="I157" s="22">
        <v>43215</v>
      </c>
      <c r="J157" s="23">
        <v>15512931.42</v>
      </c>
      <c r="K157" s="22">
        <f t="shared" si="49"/>
        <v>18388710.400000002</v>
      </c>
      <c r="L157" s="22">
        <v>0</v>
      </c>
      <c r="M157" s="22">
        <v>50404</v>
      </c>
      <c r="N157" s="22">
        <v>18338306.400000002</v>
      </c>
      <c r="O157" s="23"/>
    </row>
    <row r="158" spans="1:15" ht="12.75" customHeight="1" x14ac:dyDescent="0.2">
      <c r="A158" s="9" t="s">
        <v>284</v>
      </c>
      <c r="B158" s="7" t="s">
        <v>285</v>
      </c>
      <c r="C158" s="22">
        <f t="shared" si="57"/>
        <v>9177242.1400000006</v>
      </c>
      <c r="D158" s="22">
        <v>0</v>
      </c>
      <c r="E158" s="22">
        <v>0</v>
      </c>
      <c r="F158" s="23">
        <v>9177242.1400000006</v>
      </c>
      <c r="G158" s="22">
        <f t="shared" si="65"/>
        <v>8921249.459999999</v>
      </c>
      <c r="H158" s="22">
        <v>0</v>
      </c>
      <c r="I158" s="22">
        <v>0</v>
      </c>
      <c r="J158" s="23">
        <v>8921249.459999999</v>
      </c>
      <c r="K158" s="22">
        <f t="shared" si="49"/>
        <v>10180422.23</v>
      </c>
      <c r="L158" s="22">
        <v>0</v>
      </c>
      <c r="M158" s="22">
        <v>0</v>
      </c>
      <c r="N158" s="22">
        <v>10180422.23</v>
      </c>
      <c r="O158" s="23"/>
    </row>
    <row r="159" spans="1:15" ht="12.75" customHeight="1" x14ac:dyDescent="0.2">
      <c r="A159" s="9" t="s">
        <v>286</v>
      </c>
      <c r="B159" s="7" t="s">
        <v>287</v>
      </c>
      <c r="C159" s="22">
        <f t="shared" si="57"/>
        <v>4185410</v>
      </c>
      <c r="D159" s="22">
        <v>0</v>
      </c>
      <c r="E159" s="22">
        <v>0</v>
      </c>
      <c r="F159" s="23">
        <v>4185410</v>
      </c>
      <c r="G159" s="22">
        <f t="shared" si="65"/>
        <v>4760713</v>
      </c>
      <c r="H159" s="22">
        <v>0</v>
      </c>
      <c r="I159" s="22">
        <v>0</v>
      </c>
      <c r="J159" s="23">
        <v>4760713</v>
      </c>
      <c r="K159" s="22">
        <f t="shared" si="49"/>
        <v>6090275.9999999981</v>
      </c>
      <c r="L159" s="22">
        <v>0</v>
      </c>
      <c r="M159" s="22">
        <v>0</v>
      </c>
      <c r="N159" s="22">
        <v>6090275.9999999981</v>
      </c>
      <c r="O159" s="23"/>
    </row>
    <row r="160" spans="1:15" s="25" customFormat="1" x14ac:dyDescent="0.2">
      <c r="A160" s="4"/>
      <c r="B160" s="4" t="s">
        <v>288</v>
      </c>
      <c r="C160" s="18">
        <f t="shared" ref="C160:F160" si="66">SUM(C161:C176)</f>
        <v>114860997.84</v>
      </c>
      <c r="D160" s="18">
        <f t="shared" si="66"/>
        <v>31983961.449999999</v>
      </c>
      <c r="E160" s="18">
        <f t="shared" si="66"/>
        <v>409681.88</v>
      </c>
      <c r="F160" s="18">
        <f t="shared" si="66"/>
        <v>82467354.50999999</v>
      </c>
      <c r="G160" s="18">
        <f t="shared" ref="G160:J160" si="67">SUM(G161:G176)</f>
        <v>136927891.20999998</v>
      </c>
      <c r="H160" s="18">
        <f t="shared" si="67"/>
        <v>46978111.149999984</v>
      </c>
      <c r="I160" s="18">
        <f t="shared" si="67"/>
        <v>536779.15</v>
      </c>
      <c r="J160" s="18">
        <f t="shared" si="67"/>
        <v>89413000.910000011</v>
      </c>
      <c r="K160" s="18">
        <f>SUM(L160:O160)</f>
        <v>170821170.83000004</v>
      </c>
      <c r="L160" s="18">
        <f t="shared" ref="L160:N160" si="68">SUM(L161:L176)</f>
        <v>58482700.230000004</v>
      </c>
      <c r="M160" s="18">
        <f t="shared" si="68"/>
        <v>828021</v>
      </c>
      <c r="N160" s="18">
        <f t="shared" si="68"/>
        <v>109619649.60000002</v>
      </c>
      <c r="O160" s="28">
        <v>1890800</v>
      </c>
    </row>
    <row r="161" spans="1:16" x14ac:dyDescent="0.2">
      <c r="A161" s="9" t="s">
        <v>289</v>
      </c>
      <c r="B161" s="7" t="s">
        <v>290</v>
      </c>
      <c r="C161" s="22">
        <f t="shared" si="57"/>
        <v>4307381.8500000006</v>
      </c>
      <c r="D161" s="22">
        <v>0</v>
      </c>
      <c r="E161" s="22">
        <v>11019.2</v>
      </c>
      <c r="F161" s="23">
        <v>4296362.6500000004</v>
      </c>
      <c r="G161" s="22">
        <f t="shared" ref="G161:G176" si="69">SUM(H161:J161)</f>
        <v>4370665.6999999993</v>
      </c>
      <c r="H161" s="22">
        <v>0</v>
      </c>
      <c r="I161" s="22">
        <v>0</v>
      </c>
      <c r="J161" s="23">
        <v>4370665.6999999993</v>
      </c>
      <c r="K161" s="22">
        <f t="shared" si="49"/>
        <v>4795768.91</v>
      </c>
      <c r="L161" s="22">
        <v>0</v>
      </c>
      <c r="M161" s="22">
        <v>-15300</v>
      </c>
      <c r="N161" s="22">
        <v>4811068.91</v>
      </c>
      <c r="O161" s="23"/>
    </row>
    <row r="162" spans="1:16" ht="12.75" customHeight="1" x14ac:dyDescent="0.2">
      <c r="A162" s="9" t="s">
        <v>291</v>
      </c>
      <c r="B162" s="7" t="s">
        <v>292</v>
      </c>
      <c r="C162" s="22">
        <f t="shared" si="57"/>
        <v>3892315.9</v>
      </c>
      <c r="D162" s="22">
        <v>0</v>
      </c>
      <c r="E162" s="22">
        <v>0</v>
      </c>
      <c r="F162" s="23">
        <v>3892315.9</v>
      </c>
      <c r="G162" s="22">
        <f t="shared" si="69"/>
        <v>4300279.3999999994</v>
      </c>
      <c r="H162" s="22">
        <v>0</v>
      </c>
      <c r="I162" s="22">
        <v>0</v>
      </c>
      <c r="J162" s="23">
        <v>4300279.3999999994</v>
      </c>
      <c r="K162" s="22">
        <f t="shared" si="49"/>
        <v>4937826.05</v>
      </c>
      <c r="L162" s="22">
        <v>0</v>
      </c>
      <c r="M162" s="22">
        <v>0</v>
      </c>
      <c r="N162" s="22">
        <v>4937826.05</v>
      </c>
      <c r="O162" s="23"/>
    </row>
    <row r="163" spans="1:16" x14ac:dyDescent="0.2">
      <c r="A163" s="9" t="s">
        <v>293</v>
      </c>
      <c r="B163" s="7" t="s">
        <v>294</v>
      </c>
      <c r="C163" s="22">
        <f t="shared" si="57"/>
        <v>99133.4</v>
      </c>
      <c r="D163" s="22">
        <v>0</v>
      </c>
      <c r="E163" s="22">
        <v>0</v>
      </c>
      <c r="F163" s="23">
        <v>99133.4</v>
      </c>
      <c r="G163" s="22">
        <f t="shared" si="69"/>
        <v>79494.600000000006</v>
      </c>
      <c r="H163" s="22">
        <v>0</v>
      </c>
      <c r="I163" s="22">
        <v>0</v>
      </c>
      <c r="J163" s="23">
        <v>79494.600000000006</v>
      </c>
      <c r="K163" s="22">
        <f t="shared" si="49"/>
        <v>74469.919999999984</v>
      </c>
      <c r="L163" s="22">
        <v>0</v>
      </c>
      <c r="M163" s="22">
        <v>0</v>
      </c>
      <c r="N163" s="22">
        <v>74469.919999999984</v>
      </c>
      <c r="O163" s="23"/>
    </row>
    <row r="164" spans="1:16" x14ac:dyDescent="0.2">
      <c r="A164" s="9" t="s">
        <v>295</v>
      </c>
      <c r="B164" s="7" t="s">
        <v>296</v>
      </c>
      <c r="C164" s="22">
        <f t="shared" si="57"/>
        <v>677025</v>
      </c>
      <c r="D164" s="22">
        <v>0</v>
      </c>
      <c r="E164" s="22">
        <v>0</v>
      </c>
      <c r="F164" s="23">
        <v>677025</v>
      </c>
      <c r="G164" s="22">
        <f t="shared" si="69"/>
        <v>0</v>
      </c>
      <c r="H164" s="22">
        <v>0</v>
      </c>
      <c r="I164" s="22">
        <v>0</v>
      </c>
      <c r="J164" s="23">
        <v>0</v>
      </c>
      <c r="K164" s="22">
        <f t="shared" si="49"/>
        <v>0</v>
      </c>
      <c r="L164" s="22">
        <v>0</v>
      </c>
      <c r="M164" s="22">
        <v>0</v>
      </c>
      <c r="N164" s="22">
        <v>0</v>
      </c>
      <c r="O164" s="23"/>
    </row>
    <row r="165" spans="1:16" x14ac:dyDescent="0.2">
      <c r="A165" s="9" t="s">
        <v>297</v>
      </c>
      <c r="B165" s="7" t="s">
        <v>298</v>
      </c>
      <c r="C165" s="22">
        <f t="shared" si="57"/>
        <v>467178.8</v>
      </c>
      <c r="D165" s="22">
        <v>0</v>
      </c>
      <c r="E165" s="22">
        <v>0</v>
      </c>
      <c r="F165" s="23">
        <v>467178.8</v>
      </c>
      <c r="G165" s="22">
        <f t="shared" si="69"/>
        <v>1293176.2000000002</v>
      </c>
      <c r="H165" s="22">
        <v>0</v>
      </c>
      <c r="I165" s="22">
        <v>0</v>
      </c>
      <c r="J165" s="23">
        <v>1293176.2000000002</v>
      </c>
      <c r="K165" s="22">
        <f t="shared" si="49"/>
        <v>1362560.5599999998</v>
      </c>
      <c r="L165" s="22">
        <v>0</v>
      </c>
      <c r="M165" s="22">
        <v>0</v>
      </c>
      <c r="N165" s="22">
        <v>1362560.5599999998</v>
      </c>
      <c r="O165" s="23"/>
    </row>
    <row r="166" spans="1:16" x14ac:dyDescent="0.2">
      <c r="A166" s="9" t="s">
        <v>299</v>
      </c>
      <c r="B166" s="7" t="s">
        <v>300</v>
      </c>
      <c r="C166" s="22">
        <f t="shared" si="57"/>
        <v>1525379.7999999998</v>
      </c>
      <c r="D166" s="22">
        <v>0</v>
      </c>
      <c r="E166" s="22">
        <v>0</v>
      </c>
      <c r="F166" s="23">
        <v>1525379.7999999998</v>
      </c>
      <c r="G166" s="22">
        <f t="shared" si="69"/>
        <v>1623768.8000000003</v>
      </c>
      <c r="H166" s="22">
        <v>0</v>
      </c>
      <c r="I166" s="22">
        <v>0</v>
      </c>
      <c r="J166" s="23">
        <v>1623768.8000000003</v>
      </c>
      <c r="K166" s="22">
        <f t="shared" si="49"/>
        <v>2152349.34</v>
      </c>
      <c r="L166" s="22">
        <v>0</v>
      </c>
      <c r="M166" s="22">
        <v>0</v>
      </c>
      <c r="N166" s="22">
        <v>2152349.34</v>
      </c>
      <c r="O166" s="23"/>
    </row>
    <row r="167" spans="1:16" x14ac:dyDescent="0.2">
      <c r="A167" s="9" t="s">
        <v>301</v>
      </c>
      <c r="B167" s="7" t="s">
        <v>302</v>
      </c>
      <c r="C167" s="22">
        <f t="shared" si="57"/>
        <v>21644698.689999998</v>
      </c>
      <c r="D167" s="22">
        <v>0</v>
      </c>
      <c r="E167" s="22">
        <v>153940.23000000001</v>
      </c>
      <c r="F167" s="23">
        <v>21490758.459999997</v>
      </c>
      <c r="G167" s="22">
        <f t="shared" si="69"/>
        <v>20802715.349999998</v>
      </c>
      <c r="H167" s="22">
        <v>0</v>
      </c>
      <c r="I167" s="22">
        <v>207006.88</v>
      </c>
      <c r="J167" s="23">
        <v>20595708.469999999</v>
      </c>
      <c r="K167" s="22">
        <f t="shared" si="49"/>
        <v>26540744.349999998</v>
      </c>
      <c r="L167" s="22">
        <v>0</v>
      </c>
      <c r="M167" s="22">
        <v>268533</v>
      </c>
      <c r="N167" s="22">
        <v>26272211.349999998</v>
      </c>
      <c r="O167" s="23"/>
    </row>
    <row r="168" spans="1:16" ht="12.75" customHeight="1" x14ac:dyDescent="0.2">
      <c r="A168" s="9" t="s">
        <v>303</v>
      </c>
      <c r="B168" s="7" t="s">
        <v>304</v>
      </c>
      <c r="C168" s="22">
        <f t="shared" si="57"/>
        <v>0</v>
      </c>
      <c r="D168" s="22">
        <v>0</v>
      </c>
      <c r="E168" s="22">
        <v>0</v>
      </c>
      <c r="F168" s="23">
        <v>0</v>
      </c>
      <c r="G168" s="22">
        <f t="shared" si="69"/>
        <v>0</v>
      </c>
      <c r="H168" s="22">
        <v>0</v>
      </c>
      <c r="I168" s="22">
        <v>0</v>
      </c>
      <c r="J168" s="23">
        <v>0</v>
      </c>
      <c r="K168" s="22">
        <f t="shared" si="49"/>
        <v>0</v>
      </c>
      <c r="L168" s="22">
        <v>0</v>
      </c>
      <c r="M168" s="22">
        <v>0</v>
      </c>
      <c r="N168" s="22">
        <v>0</v>
      </c>
      <c r="O168" s="23"/>
    </row>
    <row r="169" spans="1:16" ht="12.75" customHeight="1" x14ac:dyDescent="0.2">
      <c r="A169" s="9" t="s">
        <v>819</v>
      </c>
      <c r="B169" s="7" t="s">
        <v>305</v>
      </c>
      <c r="C169" s="22">
        <f t="shared" si="57"/>
        <v>5799390.9400000004</v>
      </c>
      <c r="D169" s="22">
        <v>0</v>
      </c>
      <c r="E169" s="22">
        <v>40933</v>
      </c>
      <c r="F169" s="23">
        <v>5758457.9400000004</v>
      </c>
      <c r="G169" s="22">
        <f t="shared" si="69"/>
        <v>5969943.0599999996</v>
      </c>
      <c r="H169" s="22">
        <v>0</v>
      </c>
      <c r="I169" s="22">
        <v>96535</v>
      </c>
      <c r="J169" s="23">
        <v>5873408.0599999996</v>
      </c>
      <c r="K169" s="22">
        <f t="shared" si="49"/>
        <v>6855617.2899999991</v>
      </c>
      <c r="L169" s="22">
        <v>0</v>
      </c>
      <c r="M169" s="22">
        <v>208170</v>
      </c>
      <c r="N169" s="22">
        <v>6647447.2899999991</v>
      </c>
      <c r="O169" s="23"/>
    </row>
    <row r="170" spans="1:16" ht="12.75" customHeight="1" x14ac:dyDescent="0.2">
      <c r="A170" s="9" t="s">
        <v>306</v>
      </c>
      <c r="B170" s="7" t="s">
        <v>307</v>
      </c>
      <c r="C170" s="22">
        <f t="shared" si="57"/>
        <v>1498973.5999999999</v>
      </c>
      <c r="D170" s="22">
        <v>0</v>
      </c>
      <c r="E170" s="22">
        <v>0</v>
      </c>
      <c r="F170" s="23">
        <v>1498973.5999999999</v>
      </c>
      <c r="G170" s="22">
        <f t="shared" si="69"/>
        <v>1583515.6600000001</v>
      </c>
      <c r="H170" s="22">
        <v>0</v>
      </c>
      <c r="I170" s="22">
        <v>0</v>
      </c>
      <c r="J170" s="23">
        <v>1583515.6600000001</v>
      </c>
      <c r="K170" s="22">
        <f t="shared" si="49"/>
        <v>1844957.77</v>
      </c>
      <c r="L170" s="22">
        <v>0</v>
      </c>
      <c r="M170" s="22">
        <v>0</v>
      </c>
      <c r="N170" s="22">
        <v>1844957.77</v>
      </c>
      <c r="O170" s="23"/>
      <c r="P170" s="14"/>
    </row>
    <row r="171" spans="1:16" ht="12.75" customHeight="1" x14ac:dyDescent="0.2">
      <c r="A171" s="9" t="s">
        <v>308</v>
      </c>
      <c r="B171" s="7" t="s">
        <v>309</v>
      </c>
      <c r="C171" s="22">
        <f t="shared" si="57"/>
        <v>11152912.800000001</v>
      </c>
      <c r="D171" s="22">
        <v>0</v>
      </c>
      <c r="E171" s="22">
        <v>47853.2</v>
      </c>
      <c r="F171" s="23">
        <v>11105059.600000001</v>
      </c>
      <c r="G171" s="22">
        <f t="shared" si="69"/>
        <v>12339792.900000002</v>
      </c>
      <c r="H171" s="22">
        <v>0</v>
      </c>
      <c r="I171" s="22">
        <v>46895</v>
      </c>
      <c r="J171" s="23">
        <v>12292897.900000002</v>
      </c>
      <c r="K171" s="22">
        <f t="shared" si="49"/>
        <v>13241853.370000001</v>
      </c>
      <c r="L171" s="22">
        <v>0</v>
      </c>
      <c r="M171" s="22">
        <v>28935</v>
      </c>
      <c r="N171" s="22">
        <v>13212918.370000001</v>
      </c>
      <c r="O171" s="23"/>
      <c r="P171" s="14"/>
    </row>
    <row r="172" spans="1:16" x14ac:dyDescent="0.2">
      <c r="A172" s="9" t="s">
        <v>310</v>
      </c>
      <c r="B172" s="7" t="s">
        <v>311</v>
      </c>
      <c r="C172" s="22">
        <f t="shared" si="57"/>
        <v>826950.7</v>
      </c>
      <c r="D172" s="22">
        <v>0</v>
      </c>
      <c r="E172" s="22">
        <v>0</v>
      </c>
      <c r="F172" s="23">
        <v>826950.7</v>
      </c>
      <c r="G172" s="22">
        <f t="shared" si="69"/>
        <v>917828.9</v>
      </c>
      <c r="H172" s="22">
        <v>0</v>
      </c>
      <c r="I172" s="22">
        <v>0</v>
      </c>
      <c r="J172" s="23">
        <v>917828.9</v>
      </c>
      <c r="K172" s="22">
        <f t="shared" si="49"/>
        <v>1098993.0599999998</v>
      </c>
      <c r="L172" s="22">
        <v>0</v>
      </c>
      <c r="M172" s="22">
        <v>0</v>
      </c>
      <c r="N172" s="22">
        <v>1098993.0599999998</v>
      </c>
      <c r="O172" s="23"/>
      <c r="P172" s="14"/>
    </row>
    <row r="173" spans="1:16" ht="12.75" customHeight="1" x14ac:dyDescent="0.2">
      <c r="A173" s="9" t="s">
        <v>312</v>
      </c>
      <c r="B173" s="7" t="s">
        <v>313</v>
      </c>
      <c r="C173" s="22">
        <f t="shared" si="57"/>
        <v>953652</v>
      </c>
      <c r="D173" s="22">
        <v>0</v>
      </c>
      <c r="E173" s="22">
        <v>0</v>
      </c>
      <c r="F173" s="23">
        <v>953652</v>
      </c>
      <c r="G173" s="22">
        <f t="shared" si="69"/>
        <v>814342</v>
      </c>
      <c r="H173" s="22">
        <v>0</v>
      </c>
      <c r="I173" s="22">
        <v>0</v>
      </c>
      <c r="J173" s="23">
        <v>814342</v>
      </c>
      <c r="K173" s="22">
        <f t="shared" si="49"/>
        <v>1018317.6000000001</v>
      </c>
      <c r="L173" s="22">
        <v>0</v>
      </c>
      <c r="M173" s="22">
        <v>0</v>
      </c>
      <c r="N173" s="22">
        <v>1018317.6000000001</v>
      </c>
      <c r="O173" s="23"/>
      <c r="P173" s="14"/>
    </row>
    <row r="174" spans="1:16" ht="12.75" customHeight="1" x14ac:dyDescent="0.2">
      <c r="A174" s="9" t="s">
        <v>314</v>
      </c>
      <c r="B174" s="7" t="s">
        <v>315</v>
      </c>
      <c r="C174" s="22">
        <f t="shared" si="57"/>
        <v>58088997.760000005</v>
      </c>
      <c r="D174" s="22">
        <v>31983961.449999999</v>
      </c>
      <c r="E174" s="22">
        <v>155936.25</v>
      </c>
      <c r="F174" s="23">
        <v>25949100.060000002</v>
      </c>
      <c r="G174" s="22">
        <f t="shared" si="69"/>
        <v>78088627.439999983</v>
      </c>
      <c r="H174" s="22">
        <v>46978111.149999984</v>
      </c>
      <c r="I174" s="22">
        <v>186342.27</v>
      </c>
      <c r="J174" s="23">
        <v>30924174.02</v>
      </c>
      <c r="K174" s="22">
        <f t="shared" si="49"/>
        <v>99555459.020000011</v>
      </c>
      <c r="L174" s="22">
        <v>58482700.230000004</v>
      </c>
      <c r="M174" s="22">
        <v>337683</v>
      </c>
      <c r="N174" s="22">
        <v>40735075.790000007</v>
      </c>
      <c r="O174" s="23"/>
      <c r="P174" s="14"/>
    </row>
    <row r="175" spans="1:16" ht="12.75" customHeight="1" x14ac:dyDescent="0.2">
      <c r="A175" s="9" t="s">
        <v>316</v>
      </c>
      <c r="B175" s="7" t="s">
        <v>317</v>
      </c>
      <c r="C175" s="22">
        <f t="shared" si="57"/>
        <v>3312436.5999999996</v>
      </c>
      <c r="D175" s="22">
        <v>0</v>
      </c>
      <c r="E175" s="22">
        <v>0</v>
      </c>
      <c r="F175" s="23">
        <v>3312436.5999999996</v>
      </c>
      <c r="G175" s="22">
        <f t="shared" si="69"/>
        <v>3810971.1999999997</v>
      </c>
      <c r="H175" s="22">
        <v>0</v>
      </c>
      <c r="I175" s="22">
        <v>0</v>
      </c>
      <c r="J175" s="23">
        <v>3810971.1999999997</v>
      </c>
      <c r="K175" s="22">
        <f t="shared" si="49"/>
        <v>4153669.19</v>
      </c>
      <c r="L175" s="22">
        <v>0</v>
      </c>
      <c r="M175" s="22">
        <v>0</v>
      </c>
      <c r="N175" s="22">
        <v>4153669.19</v>
      </c>
      <c r="O175" s="23"/>
      <c r="P175" s="14"/>
    </row>
    <row r="176" spans="1:16" ht="12.75" customHeight="1" x14ac:dyDescent="0.2">
      <c r="A176" s="9" t="s">
        <v>318</v>
      </c>
      <c r="B176" s="7" t="s">
        <v>319</v>
      </c>
      <c r="C176" s="22">
        <f t="shared" si="57"/>
        <v>614570</v>
      </c>
      <c r="D176" s="22">
        <v>0</v>
      </c>
      <c r="E176" s="22">
        <v>0</v>
      </c>
      <c r="F176" s="23">
        <v>614570</v>
      </c>
      <c r="G176" s="22">
        <f t="shared" si="69"/>
        <v>932770</v>
      </c>
      <c r="H176" s="22">
        <v>0</v>
      </c>
      <c r="I176" s="22">
        <v>0</v>
      </c>
      <c r="J176" s="23">
        <v>932770</v>
      </c>
      <c r="K176" s="22">
        <f t="shared" si="49"/>
        <v>1297784.4000000001</v>
      </c>
      <c r="L176" s="22">
        <v>0</v>
      </c>
      <c r="M176" s="22">
        <v>0</v>
      </c>
      <c r="N176" s="22">
        <v>1297784.4000000001</v>
      </c>
      <c r="O176" s="23"/>
      <c r="P176" s="14"/>
    </row>
    <row r="177" spans="1:21" s="25" customFormat="1" x14ac:dyDescent="0.2">
      <c r="A177" s="4"/>
      <c r="B177" s="4" t="s">
        <v>320</v>
      </c>
      <c r="C177" s="18">
        <f t="shared" ref="C177:F177" si="70">SUM(C178:C182)</f>
        <v>14696069.140000001</v>
      </c>
      <c r="D177" s="18">
        <f t="shared" si="70"/>
        <v>0</v>
      </c>
      <c r="E177" s="18">
        <f t="shared" si="70"/>
        <v>-1533.34</v>
      </c>
      <c r="F177" s="18">
        <f t="shared" si="70"/>
        <v>14697602.48</v>
      </c>
      <c r="G177" s="18">
        <f t="shared" ref="G177:J177" si="71">SUM(G178:G182)</f>
        <v>15212625.76</v>
      </c>
      <c r="H177" s="18">
        <f t="shared" si="71"/>
        <v>0</v>
      </c>
      <c r="I177" s="18">
        <f t="shared" si="71"/>
        <v>0</v>
      </c>
      <c r="J177" s="18">
        <f t="shared" si="71"/>
        <v>15212625.76</v>
      </c>
      <c r="K177" s="18">
        <f>SUM(L177:O177)</f>
        <v>14310384.650000002</v>
      </c>
      <c r="L177" s="18">
        <f t="shared" ref="L177:N177" si="72">SUM(L178:L182)</f>
        <v>0</v>
      </c>
      <c r="M177" s="18">
        <f t="shared" si="72"/>
        <v>0</v>
      </c>
      <c r="N177" s="18">
        <f t="shared" si="72"/>
        <v>14018861.650000002</v>
      </c>
      <c r="O177" s="28">
        <v>291523</v>
      </c>
    </row>
    <row r="178" spans="1:21" x14ac:dyDescent="0.2">
      <c r="A178" s="9" t="s">
        <v>321</v>
      </c>
      <c r="B178" s="7" t="s">
        <v>322</v>
      </c>
      <c r="C178" s="22">
        <f t="shared" si="57"/>
        <v>10232233.18</v>
      </c>
      <c r="D178" s="22">
        <v>0</v>
      </c>
      <c r="E178" s="22">
        <v>0</v>
      </c>
      <c r="F178" s="23">
        <v>10232233.18</v>
      </c>
      <c r="G178" s="22">
        <f t="shared" ref="G178:G182" si="73">SUM(H178:J178)</f>
        <v>10382204.139999999</v>
      </c>
      <c r="H178" s="22">
        <v>0</v>
      </c>
      <c r="I178" s="22">
        <v>0</v>
      </c>
      <c r="J178" s="23">
        <v>10382204.139999999</v>
      </c>
      <c r="K178" s="22">
        <f t="shared" si="49"/>
        <v>9410813.5800000019</v>
      </c>
      <c r="L178" s="22">
        <v>0</v>
      </c>
      <c r="M178" s="22">
        <v>0</v>
      </c>
      <c r="N178" s="22">
        <v>9410813.5800000019</v>
      </c>
      <c r="O178" s="23"/>
    </row>
    <row r="179" spans="1:21" x14ac:dyDescent="0.2">
      <c r="A179" s="9" t="s">
        <v>323</v>
      </c>
      <c r="B179" s="7" t="s">
        <v>324</v>
      </c>
      <c r="C179" s="22">
        <f t="shared" si="57"/>
        <v>1246035.3</v>
      </c>
      <c r="D179" s="22">
        <v>0</v>
      </c>
      <c r="E179" s="22">
        <v>0</v>
      </c>
      <c r="F179" s="23">
        <v>1246035.3</v>
      </c>
      <c r="G179" s="22">
        <f t="shared" si="73"/>
        <v>1428833.5</v>
      </c>
      <c r="H179" s="22">
        <v>0</v>
      </c>
      <c r="I179" s="22">
        <v>0</v>
      </c>
      <c r="J179" s="23">
        <v>1428833.5</v>
      </c>
      <c r="K179" s="22">
        <f t="shared" si="49"/>
        <v>1228327.57</v>
      </c>
      <c r="L179" s="22">
        <v>0</v>
      </c>
      <c r="M179" s="22">
        <v>0</v>
      </c>
      <c r="N179" s="22">
        <v>1228327.57</v>
      </c>
      <c r="O179" s="23"/>
    </row>
    <row r="180" spans="1:21" ht="12.75" customHeight="1" x14ac:dyDescent="0.2">
      <c r="A180" s="9" t="s">
        <v>325</v>
      </c>
      <c r="B180" s="7" t="s">
        <v>326</v>
      </c>
      <c r="C180" s="22">
        <f t="shared" si="57"/>
        <v>2060995.46</v>
      </c>
      <c r="D180" s="22">
        <v>0</v>
      </c>
      <c r="E180" s="22">
        <v>-1533.34</v>
      </c>
      <c r="F180" s="23">
        <v>2062528.8</v>
      </c>
      <c r="G180" s="22">
        <f t="shared" si="73"/>
        <v>2430418.3199999998</v>
      </c>
      <c r="H180" s="22">
        <v>0</v>
      </c>
      <c r="I180" s="22">
        <v>0</v>
      </c>
      <c r="J180" s="23">
        <v>2430418.3199999998</v>
      </c>
      <c r="K180" s="22">
        <f t="shared" si="49"/>
        <v>2323897.6799999997</v>
      </c>
      <c r="L180" s="22">
        <v>0</v>
      </c>
      <c r="M180" s="22">
        <v>0</v>
      </c>
      <c r="N180" s="22">
        <v>2323897.6799999997</v>
      </c>
      <c r="O180" s="23"/>
    </row>
    <row r="181" spans="1:21" x14ac:dyDescent="0.2">
      <c r="A181" s="9" t="s">
        <v>327</v>
      </c>
      <c r="B181" s="7" t="s">
        <v>328</v>
      </c>
      <c r="C181" s="22">
        <f t="shared" si="57"/>
        <v>214874.19999999998</v>
      </c>
      <c r="D181" s="22">
        <v>0</v>
      </c>
      <c r="E181" s="22">
        <v>0</v>
      </c>
      <c r="F181" s="23">
        <v>214874.19999999998</v>
      </c>
      <c r="G181" s="22">
        <f t="shared" si="73"/>
        <v>211074.8</v>
      </c>
      <c r="H181" s="22">
        <v>0</v>
      </c>
      <c r="I181" s="22">
        <v>0</v>
      </c>
      <c r="J181" s="23">
        <v>211074.8</v>
      </c>
      <c r="K181" s="22">
        <f t="shared" si="49"/>
        <v>305471.81999999995</v>
      </c>
      <c r="L181" s="22">
        <v>0</v>
      </c>
      <c r="M181" s="22">
        <v>0</v>
      </c>
      <c r="N181" s="22">
        <v>305471.81999999995</v>
      </c>
      <c r="O181" s="23"/>
    </row>
    <row r="182" spans="1:21" ht="12.75" customHeight="1" x14ac:dyDescent="0.2">
      <c r="A182" s="9" t="s">
        <v>329</v>
      </c>
      <c r="B182" s="7" t="s">
        <v>330</v>
      </c>
      <c r="C182" s="22">
        <f t="shared" si="57"/>
        <v>941931</v>
      </c>
      <c r="D182" s="22">
        <v>0</v>
      </c>
      <c r="E182" s="22">
        <v>0</v>
      </c>
      <c r="F182" s="23">
        <v>941931</v>
      </c>
      <c r="G182" s="22">
        <f t="shared" si="73"/>
        <v>760095</v>
      </c>
      <c r="H182" s="22">
        <v>0</v>
      </c>
      <c r="I182" s="22">
        <v>0</v>
      </c>
      <c r="J182" s="23">
        <v>760095</v>
      </c>
      <c r="K182" s="22">
        <f t="shared" si="49"/>
        <v>750351</v>
      </c>
      <c r="L182" s="22">
        <v>0</v>
      </c>
      <c r="M182" s="22">
        <v>0</v>
      </c>
      <c r="N182" s="22">
        <v>750351</v>
      </c>
      <c r="O182" s="23"/>
    </row>
    <row r="183" spans="1:21" s="25" customFormat="1" x14ac:dyDescent="0.2">
      <c r="A183" s="4"/>
      <c r="B183" s="4" t="s">
        <v>331</v>
      </c>
      <c r="C183" s="18">
        <f t="shared" ref="C183:F183" si="74">SUM(C184:C201)</f>
        <v>140064561.69</v>
      </c>
      <c r="D183" s="18">
        <f t="shared" si="74"/>
        <v>34793408.560000002</v>
      </c>
      <c r="E183" s="18">
        <f t="shared" si="74"/>
        <v>1728994.2100000004</v>
      </c>
      <c r="F183" s="18">
        <f t="shared" si="74"/>
        <v>103542158.92</v>
      </c>
      <c r="G183" s="18">
        <f t="shared" ref="G183:J183" si="75">SUM(G184:G201)</f>
        <v>166660493.16</v>
      </c>
      <c r="H183" s="18">
        <f t="shared" si="75"/>
        <v>43389033.980000004</v>
      </c>
      <c r="I183" s="18">
        <f t="shared" si="75"/>
        <v>2373892.2799999998</v>
      </c>
      <c r="J183" s="18">
        <f t="shared" si="75"/>
        <v>120897566.89999998</v>
      </c>
      <c r="K183" s="18">
        <f>SUM(L183:O183)</f>
        <v>221934326.72</v>
      </c>
      <c r="L183" s="18">
        <f t="shared" ref="L183:N183" si="76">SUM(L184:L201)</f>
        <v>61385052.870000005</v>
      </c>
      <c r="M183" s="18">
        <f t="shared" si="76"/>
        <v>3557492.82</v>
      </c>
      <c r="N183" s="18">
        <f t="shared" si="76"/>
        <v>154239085.03</v>
      </c>
      <c r="O183" s="28">
        <v>2752696</v>
      </c>
    </row>
    <row r="184" spans="1:21" x14ac:dyDescent="0.2">
      <c r="A184" s="9" t="s">
        <v>332</v>
      </c>
      <c r="B184" s="7" t="s">
        <v>333</v>
      </c>
      <c r="C184" s="22">
        <f t="shared" si="57"/>
        <v>1129033.3</v>
      </c>
      <c r="D184" s="22">
        <v>0</v>
      </c>
      <c r="E184" s="22">
        <v>0</v>
      </c>
      <c r="F184" s="23">
        <v>1129033.3</v>
      </c>
      <c r="G184" s="22">
        <f t="shared" ref="G184:G201" si="77">SUM(H184:J184)</f>
        <v>1059513.8999999999</v>
      </c>
      <c r="H184" s="22">
        <v>0</v>
      </c>
      <c r="I184" s="22">
        <v>0</v>
      </c>
      <c r="J184" s="23">
        <v>1059513.8999999999</v>
      </c>
      <c r="K184" s="22">
        <f t="shared" si="49"/>
        <v>1109041.92</v>
      </c>
      <c r="L184" s="22">
        <v>0</v>
      </c>
      <c r="M184" s="22">
        <v>0</v>
      </c>
      <c r="N184" s="22">
        <v>1109041.92</v>
      </c>
      <c r="O184" s="23"/>
    </row>
    <row r="185" spans="1:21" x14ac:dyDescent="0.2">
      <c r="A185" s="9" t="s">
        <v>334</v>
      </c>
      <c r="B185" s="7" t="s">
        <v>335</v>
      </c>
      <c r="C185" s="22">
        <f t="shared" si="57"/>
        <v>1525239.5999999999</v>
      </c>
      <c r="D185" s="22">
        <v>0</v>
      </c>
      <c r="E185" s="22">
        <v>0</v>
      </c>
      <c r="F185" s="23">
        <v>1525239.5999999999</v>
      </c>
      <c r="G185" s="22">
        <f t="shared" si="77"/>
        <v>1501532</v>
      </c>
      <c r="H185" s="22">
        <v>0</v>
      </c>
      <c r="I185" s="22">
        <v>0</v>
      </c>
      <c r="J185" s="23">
        <v>1501532</v>
      </c>
      <c r="K185" s="22">
        <f t="shared" si="49"/>
        <v>1758632.29</v>
      </c>
      <c r="L185" s="22">
        <v>0</v>
      </c>
      <c r="M185" s="22">
        <v>0</v>
      </c>
      <c r="N185" s="22">
        <v>1758632.29</v>
      </c>
      <c r="O185" s="23"/>
    </row>
    <row r="186" spans="1:21" s="14" customFormat="1" x14ac:dyDescent="0.2">
      <c r="A186" s="9" t="s">
        <v>336</v>
      </c>
      <c r="B186" s="7" t="s">
        <v>337</v>
      </c>
      <c r="C186" s="22">
        <f t="shared" si="57"/>
        <v>1674562.0999999996</v>
      </c>
      <c r="D186" s="22">
        <v>0</v>
      </c>
      <c r="E186" s="22">
        <v>0</v>
      </c>
      <c r="F186" s="23">
        <v>1674562.0999999996</v>
      </c>
      <c r="G186" s="22">
        <f t="shared" si="77"/>
        <v>1554554.5999999999</v>
      </c>
      <c r="H186" s="22">
        <v>0</v>
      </c>
      <c r="I186" s="22">
        <v>0</v>
      </c>
      <c r="J186" s="23">
        <v>1554554.5999999999</v>
      </c>
      <c r="K186" s="22">
        <f t="shared" si="49"/>
        <v>1742721.91</v>
      </c>
      <c r="L186" s="22">
        <v>0</v>
      </c>
      <c r="M186" s="22">
        <v>0</v>
      </c>
      <c r="N186" s="22">
        <v>1742721.91</v>
      </c>
      <c r="O186" s="23"/>
      <c r="Q186" s="15"/>
      <c r="R186" s="15"/>
      <c r="S186" s="15"/>
      <c r="T186" s="15"/>
      <c r="U186" s="15"/>
    </row>
    <row r="187" spans="1:21" s="14" customFormat="1" x14ac:dyDescent="0.2">
      <c r="A187" s="9" t="s">
        <v>338</v>
      </c>
      <c r="B187" s="7" t="s">
        <v>339</v>
      </c>
      <c r="C187" s="22">
        <f t="shared" si="57"/>
        <v>461875.49999999994</v>
      </c>
      <c r="D187" s="22">
        <v>0</v>
      </c>
      <c r="E187" s="22">
        <v>0</v>
      </c>
      <c r="F187" s="23">
        <v>461875.49999999994</v>
      </c>
      <c r="G187" s="22">
        <f t="shared" si="77"/>
        <v>452920.89999999997</v>
      </c>
      <c r="H187" s="22">
        <v>0</v>
      </c>
      <c r="I187" s="22">
        <v>0</v>
      </c>
      <c r="J187" s="23">
        <v>452920.89999999997</v>
      </c>
      <c r="K187" s="22">
        <f t="shared" si="49"/>
        <v>552820.1</v>
      </c>
      <c r="L187" s="22">
        <v>0</v>
      </c>
      <c r="M187" s="22">
        <v>0</v>
      </c>
      <c r="N187" s="22">
        <v>552820.1</v>
      </c>
      <c r="O187" s="23"/>
      <c r="Q187" s="15"/>
      <c r="R187" s="15"/>
      <c r="S187" s="15"/>
      <c r="T187" s="15"/>
      <c r="U187" s="15"/>
    </row>
    <row r="188" spans="1:21" s="14" customFormat="1" ht="12.75" customHeight="1" x14ac:dyDescent="0.2">
      <c r="A188" s="9" t="s">
        <v>340</v>
      </c>
      <c r="B188" s="7" t="s">
        <v>341</v>
      </c>
      <c r="C188" s="22">
        <f t="shared" si="57"/>
        <v>130223</v>
      </c>
      <c r="D188" s="22">
        <v>0</v>
      </c>
      <c r="E188" s="22">
        <v>0</v>
      </c>
      <c r="F188" s="23">
        <v>130223</v>
      </c>
      <c r="G188" s="22">
        <f t="shared" si="77"/>
        <v>136048</v>
      </c>
      <c r="H188" s="22">
        <v>0</v>
      </c>
      <c r="I188" s="22">
        <v>0</v>
      </c>
      <c r="J188" s="23">
        <v>136048</v>
      </c>
      <c r="K188" s="22">
        <f t="shared" si="49"/>
        <v>207251.99999999997</v>
      </c>
      <c r="L188" s="22">
        <v>0</v>
      </c>
      <c r="M188" s="22">
        <v>0</v>
      </c>
      <c r="N188" s="22">
        <v>207251.99999999997</v>
      </c>
      <c r="O188" s="23"/>
      <c r="Q188" s="15"/>
      <c r="R188" s="15"/>
      <c r="S188" s="15"/>
      <c r="T188" s="15"/>
      <c r="U188" s="15"/>
    </row>
    <row r="189" spans="1:21" s="14" customFormat="1" ht="12.75" customHeight="1" x14ac:dyDescent="0.2">
      <c r="A189" s="9" t="s">
        <v>342</v>
      </c>
      <c r="B189" s="7" t="s">
        <v>343</v>
      </c>
      <c r="C189" s="22">
        <f t="shared" si="57"/>
        <v>2101554</v>
      </c>
      <c r="D189" s="22">
        <v>0</v>
      </c>
      <c r="E189" s="22">
        <v>0</v>
      </c>
      <c r="F189" s="23">
        <v>2101554</v>
      </c>
      <c r="G189" s="22">
        <f t="shared" si="77"/>
        <v>2048846</v>
      </c>
      <c r="H189" s="22">
        <v>0</v>
      </c>
      <c r="I189" s="22">
        <v>0</v>
      </c>
      <c r="J189" s="23">
        <v>2048846</v>
      </c>
      <c r="K189" s="22">
        <f t="shared" si="49"/>
        <v>2395778</v>
      </c>
      <c r="L189" s="22">
        <v>0</v>
      </c>
      <c r="M189" s="22">
        <v>0</v>
      </c>
      <c r="N189" s="22">
        <v>2395778</v>
      </c>
      <c r="O189" s="23"/>
      <c r="Q189" s="15"/>
      <c r="R189" s="15"/>
      <c r="S189" s="15"/>
      <c r="T189" s="15"/>
      <c r="U189" s="15"/>
    </row>
    <row r="190" spans="1:21" s="14" customFormat="1" x14ac:dyDescent="0.2">
      <c r="A190" s="9" t="s">
        <v>344</v>
      </c>
      <c r="B190" s="7" t="s">
        <v>345</v>
      </c>
      <c r="C190" s="22">
        <f t="shared" si="57"/>
        <v>73183</v>
      </c>
      <c r="D190" s="22">
        <v>0</v>
      </c>
      <c r="E190" s="22">
        <v>0</v>
      </c>
      <c r="F190" s="23">
        <v>73183</v>
      </c>
      <c r="G190" s="22">
        <f t="shared" si="77"/>
        <v>73110</v>
      </c>
      <c r="H190" s="22">
        <v>0</v>
      </c>
      <c r="I190" s="22">
        <v>0</v>
      </c>
      <c r="J190" s="23">
        <v>73110</v>
      </c>
      <c r="K190" s="22">
        <f t="shared" si="49"/>
        <v>94471</v>
      </c>
      <c r="L190" s="22">
        <v>0</v>
      </c>
      <c r="M190" s="22">
        <v>0</v>
      </c>
      <c r="N190" s="22">
        <v>94471</v>
      </c>
      <c r="O190" s="23"/>
      <c r="Q190" s="15"/>
      <c r="R190" s="15"/>
      <c r="S190" s="15"/>
      <c r="T190" s="15"/>
      <c r="U190" s="15"/>
    </row>
    <row r="191" spans="1:21" s="14" customFormat="1" ht="12.75" customHeight="1" x14ac:dyDescent="0.2">
      <c r="A191" s="9" t="s">
        <v>346</v>
      </c>
      <c r="B191" s="7" t="s">
        <v>347</v>
      </c>
      <c r="C191" s="22">
        <f t="shared" si="57"/>
        <v>15837</v>
      </c>
      <c r="D191" s="22">
        <v>0</v>
      </c>
      <c r="E191" s="22">
        <v>0</v>
      </c>
      <c r="F191" s="23">
        <v>15837</v>
      </c>
      <c r="G191" s="22">
        <f t="shared" si="77"/>
        <v>8832</v>
      </c>
      <c r="H191" s="22">
        <v>0</v>
      </c>
      <c r="I191" s="22">
        <v>0</v>
      </c>
      <c r="J191" s="23">
        <v>8832</v>
      </c>
      <c r="K191" s="22">
        <f t="shared" si="49"/>
        <v>0</v>
      </c>
      <c r="L191" s="22">
        <v>0</v>
      </c>
      <c r="M191" s="22">
        <v>0</v>
      </c>
      <c r="N191" s="22">
        <v>0</v>
      </c>
      <c r="O191" s="23"/>
      <c r="Q191" s="15"/>
      <c r="R191" s="15"/>
      <c r="S191" s="15"/>
      <c r="T191" s="15"/>
      <c r="U191" s="15"/>
    </row>
    <row r="192" spans="1:21" s="14" customFormat="1" x14ac:dyDescent="0.2">
      <c r="A192" s="9" t="s">
        <v>348</v>
      </c>
      <c r="B192" s="7" t="s">
        <v>349</v>
      </c>
      <c r="C192" s="22">
        <f t="shared" si="57"/>
        <v>73729004.090000004</v>
      </c>
      <c r="D192" s="22">
        <v>31693851.990000002</v>
      </c>
      <c r="E192" s="22">
        <v>841533.66000000015</v>
      </c>
      <c r="F192" s="23">
        <v>41193618.440000005</v>
      </c>
      <c r="G192" s="22">
        <f t="shared" si="77"/>
        <v>75221769.75999999</v>
      </c>
      <c r="H192" s="22">
        <v>33997120.700000003</v>
      </c>
      <c r="I192" s="22">
        <v>633268.39999999991</v>
      </c>
      <c r="J192" s="23">
        <v>40591380.659999996</v>
      </c>
      <c r="K192" s="22">
        <f t="shared" si="49"/>
        <v>81406826.840000004</v>
      </c>
      <c r="L192" s="22">
        <v>33336995.860000003</v>
      </c>
      <c r="M192" s="22">
        <v>764669.18</v>
      </c>
      <c r="N192" s="22">
        <v>47305161.799999997</v>
      </c>
      <c r="O192" s="23"/>
      <c r="P192" s="15"/>
      <c r="Q192" s="15"/>
      <c r="R192" s="15"/>
      <c r="S192" s="15"/>
      <c r="T192" s="15"/>
      <c r="U192" s="15"/>
    </row>
    <row r="193" spans="1:21" s="14" customFormat="1" ht="12.75" customHeight="1" x14ac:dyDescent="0.2">
      <c r="A193" s="9" t="s">
        <v>350</v>
      </c>
      <c r="B193" s="7" t="s">
        <v>351</v>
      </c>
      <c r="C193" s="22">
        <f t="shared" si="57"/>
        <v>10594319.489999998</v>
      </c>
      <c r="D193" s="22">
        <v>3099556.5699999994</v>
      </c>
      <c r="E193" s="22">
        <v>318709.59999999998</v>
      </c>
      <c r="F193" s="23">
        <v>7176053.3199999994</v>
      </c>
      <c r="G193" s="22">
        <f t="shared" si="77"/>
        <v>11902410.140000001</v>
      </c>
      <c r="H193" s="22">
        <v>3343252.4799999995</v>
      </c>
      <c r="I193" s="22">
        <v>371968</v>
      </c>
      <c r="J193" s="23">
        <v>8187189.6600000001</v>
      </c>
      <c r="K193" s="22">
        <f t="shared" si="49"/>
        <v>14218128.700000001</v>
      </c>
      <c r="L193" s="22">
        <v>2908407.5100000002</v>
      </c>
      <c r="M193" s="22">
        <v>520169</v>
      </c>
      <c r="N193" s="22">
        <v>10789552.190000001</v>
      </c>
      <c r="O193" s="23"/>
      <c r="P193" s="15"/>
      <c r="Q193" s="15"/>
      <c r="R193" s="15"/>
      <c r="S193" s="15"/>
      <c r="T193" s="15"/>
      <c r="U193" s="15"/>
    </row>
    <row r="194" spans="1:21" s="14" customFormat="1" ht="12.75" customHeight="1" x14ac:dyDescent="0.2">
      <c r="A194" s="9" t="s">
        <v>352</v>
      </c>
      <c r="B194" s="7" t="s">
        <v>353</v>
      </c>
      <c r="C194" s="22">
        <f t="shared" si="57"/>
        <v>5541523.4700000007</v>
      </c>
      <c r="D194" s="22">
        <v>0</v>
      </c>
      <c r="E194" s="22">
        <v>261534.07</v>
      </c>
      <c r="F194" s="23">
        <v>5279989.4000000004</v>
      </c>
      <c r="G194" s="22">
        <f t="shared" si="77"/>
        <v>6149861.8999999994</v>
      </c>
      <c r="H194" s="22">
        <v>0</v>
      </c>
      <c r="I194" s="22">
        <v>299760</v>
      </c>
      <c r="J194" s="23">
        <v>5850101.8999999994</v>
      </c>
      <c r="K194" s="22">
        <f t="shared" si="49"/>
        <v>6794860.7999999989</v>
      </c>
      <c r="L194" s="22">
        <v>0</v>
      </c>
      <c r="M194" s="22">
        <v>405752</v>
      </c>
      <c r="N194" s="22">
        <v>6389108.7999999989</v>
      </c>
      <c r="O194" s="23"/>
      <c r="P194" s="15"/>
      <c r="Q194" s="15"/>
      <c r="R194" s="15"/>
      <c r="S194" s="15"/>
      <c r="T194" s="15"/>
      <c r="U194" s="15"/>
    </row>
    <row r="195" spans="1:21" s="14" customFormat="1" ht="12.75" customHeight="1" x14ac:dyDescent="0.2">
      <c r="A195" s="9" t="s">
        <v>354</v>
      </c>
      <c r="B195" s="7" t="s">
        <v>355</v>
      </c>
      <c r="C195" s="22">
        <f t="shared" si="57"/>
        <v>202586.60000000003</v>
      </c>
      <c r="D195" s="22">
        <v>0</v>
      </c>
      <c r="E195" s="22">
        <v>0</v>
      </c>
      <c r="F195" s="23">
        <v>202586.60000000003</v>
      </c>
      <c r="G195" s="22">
        <f t="shared" si="77"/>
        <v>173537.50000000003</v>
      </c>
      <c r="H195" s="22">
        <v>0</v>
      </c>
      <c r="I195" s="22">
        <v>0</v>
      </c>
      <c r="J195" s="23">
        <v>173537.50000000003</v>
      </c>
      <c r="K195" s="22">
        <f t="shared" si="49"/>
        <v>229537.48</v>
      </c>
      <c r="L195" s="22">
        <v>0</v>
      </c>
      <c r="M195" s="22">
        <v>0</v>
      </c>
      <c r="N195" s="22">
        <v>229537.48</v>
      </c>
      <c r="O195" s="23"/>
      <c r="P195" s="15"/>
      <c r="Q195" s="15"/>
      <c r="R195" s="15"/>
      <c r="S195" s="15"/>
      <c r="T195" s="15"/>
      <c r="U195" s="15"/>
    </row>
    <row r="196" spans="1:21" s="14" customFormat="1" ht="12.75" customHeight="1" x14ac:dyDescent="0.2">
      <c r="A196" s="9" t="s">
        <v>356</v>
      </c>
      <c r="B196" s="7" t="s">
        <v>357</v>
      </c>
      <c r="C196" s="22">
        <f t="shared" si="57"/>
        <v>9172750.9000000004</v>
      </c>
      <c r="D196" s="22">
        <v>0</v>
      </c>
      <c r="E196" s="22">
        <v>3490</v>
      </c>
      <c r="F196" s="23">
        <v>9169260.9000000004</v>
      </c>
      <c r="G196" s="22">
        <f t="shared" si="77"/>
        <v>10483596.9</v>
      </c>
      <c r="H196" s="22">
        <v>0</v>
      </c>
      <c r="I196" s="22">
        <v>24753</v>
      </c>
      <c r="J196" s="23">
        <v>10458843.9</v>
      </c>
      <c r="K196" s="22">
        <f t="shared" si="49"/>
        <v>15623348.040000001</v>
      </c>
      <c r="L196" s="22">
        <v>1425287.7499999995</v>
      </c>
      <c r="M196" s="22">
        <v>57607</v>
      </c>
      <c r="N196" s="22">
        <v>14140453.290000001</v>
      </c>
      <c r="O196" s="23"/>
      <c r="P196" s="25"/>
      <c r="Q196" s="15"/>
      <c r="R196" s="15"/>
      <c r="S196" s="15"/>
      <c r="T196" s="15"/>
      <c r="U196" s="15"/>
    </row>
    <row r="197" spans="1:21" s="14" customFormat="1" ht="12.75" customHeight="1" x14ac:dyDescent="0.2">
      <c r="A197" s="9" t="s">
        <v>358</v>
      </c>
      <c r="B197" s="7" t="s">
        <v>359</v>
      </c>
      <c r="C197" s="22">
        <f t="shared" si="57"/>
        <v>20858673.34</v>
      </c>
      <c r="D197" s="22">
        <v>0</v>
      </c>
      <c r="E197" s="22">
        <v>303606.88</v>
      </c>
      <c r="F197" s="23">
        <v>20555066.460000001</v>
      </c>
      <c r="G197" s="22">
        <f t="shared" si="77"/>
        <v>42505455.959999993</v>
      </c>
      <c r="H197" s="22">
        <v>6048660.8000000026</v>
      </c>
      <c r="I197" s="22">
        <v>1044142.88</v>
      </c>
      <c r="J197" s="23">
        <v>35412652.279999994</v>
      </c>
      <c r="K197" s="22">
        <f t="shared" si="49"/>
        <v>78207770.069999993</v>
      </c>
      <c r="L197" s="22">
        <v>23714361.75</v>
      </c>
      <c r="M197" s="22">
        <v>1809295.6399999997</v>
      </c>
      <c r="N197" s="22">
        <v>52684112.68</v>
      </c>
      <c r="O197" s="23"/>
      <c r="P197" s="15"/>
      <c r="Q197" s="15"/>
      <c r="R197" s="15"/>
      <c r="S197" s="15"/>
      <c r="T197" s="15"/>
      <c r="U197" s="15"/>
    </row>
    <row r="198" spans="1:21" s="14" customFormat="1" ht="12.75" customHeight="1" x14ac:dyDescent="0.2">
      <c r="A198" s="9" t="s">
        <v>360</v>
      </c>
      <c r="B198" s="7" t="s">
        <v>361</v>
      </c>
      <c r="C198" s="22">
        <f t="shared" si="57"/>
        <v>5545998.6999999993</v>
      </c>
      <c r="D198" s="22">
        <v>0</v>
      </c>
      <c r="E198" s="22">
        <v>120</v>
      </c>
      <c r="F198" s="23">
        <v>5545878.6999999993</v>
      </c>
      <c r="G198" s="22">
        <f t="shared" si="77"/>
        <v>5428304.5999999996</v>
      </c>
      <c r="H198" s="22">
        <v>0</v>
      </c>
      <c r="I198" s="22">
        <v>0</v>
      </c>
      <c r="J198" s="23">
        <v>5428304.5999999996</v>
      </c>
      <c r="K198" s="22">
        <f t="shared" si="49"/>
        <v>5271287.66</v>
      </c>
      <c r="L198" s="22">
        <v>0</v>
      </c>
      <c r="M198" s="22">
        <v>0</v>
      </c>
      <c r="N198" s="22">
        <v>5271287.66</v>
      </c>
      <c r="O198" s="23"/>
      <c r="P198" s="15"/>
      <c r="Q198" s="15"/>
      <c r="R198" s="15"/>
      <c r="S198" s="15"/>
      <c r="T198" s="15"/>
      <c r="U198" s="15"/>
    </row>
    <row r="199" spans="1:21" s="14" customFormat="1" x14ac:dyDescent="0.2">
      <c r="A199" s="9" t="s">
        <v>362</v>
      </c>
      <c r="B199" s="7" t="s">
        <v>363</v>
      </c>
      <c r="C199" s="22">
        <f t="shared" si="57"/>
        <v>2668839.6</v>
      </c>
      <c r="D199" s="22">
        <v>0</v>
      </c>
      <c r="E199" s="22">
        <v>0</v>
      </c>
      <c r="F199" s="23">
        <v>2668839.6</v>
      </c>
      <c r="G199" s="22">
        <f t="shared" si="77"/>
        <v>3259985.6</v>
      </c>
      <c r="H199" s="22">
        <v>0</v>
      </c>
      <c r="I199" s="22">
        <v>0</v>
      </c>
      <c r="J199" s="23">
        <v>3259985.6</v>
      </c>
      <c r="K199" s="22">
        <f t="shared" si="49"/>
        <v>3735385.68</v>
      </c>
      <c r="L199" s="22">
        <v>0</v>
      </c>
      <c r="M199" s="22">
        <v>0</v>
      </c>
      <c r="N199" s="22">
        <v>3735385.68</v>
      </c>
      <c r="O199" s="23"/>
      <c r="P199" s="15"/>
      <c r="Q199" s="15"/>
      <c r="R199" s="15"/>
      <c r="S199" s="15"/>
      <c r="T199" s="15"/>
      <c r="U199" s="15"/>
    </row>
    <row r="200" spans="1:21" s="14" customFormat="1" x14ac:dyDescent="0.2">
      <c r="A200" s="9" t="s">
        <v>364</v>
      </c>
      <c r="B200" s="7" t="s">
        <v>365</v>
      </c>
      <c r="C200" s="22">
        <f t="shared" si="57"/>
        <v>2522216.7999999998</v>
      </c>
      <c r="D200" s="22">
        <v>0</v>
      </c>
      <c r="E200" s="22">
        <v>0</v>
      </c>
      <c r="F200" s="23">
        <v>2522216.7999999998</v>
      </c>
      <c r="G200" s="22">
        <f t="shared" si="77"/>
        <v>2572560.5</v>
      </c>
      <c r="H200" s="22">
        <v>0</v>
      </c>
      <c r="I200" s="22">
        <v>0</v>
      </c>
      <c r="J200" s="23">
        <v>2572560.5</v>
      </c>
      <c r="K200" s="22">
        <f t="shared" si="49"/>
        <v>3079775.45</v>
      </c>
      <c r="L200" s="22">
        <v>0</v>
      </c>
      <c r="M200" s="22">
        <v>0</v>
      </c>
      <c r="N200" s="22">
        <v>3079775.45</v>
      </c>
      <c r="O200" s="23"/>
      <c r="P200" s="15"/>
      <c r="R200" s="15"/>
      <c r="S200" s="15"/>
      <c r="T200" s="15"/>
      <c r="U200" s="15"/>
    </row>
    <row r="201" spans="1:21" s="14" customFormat="1" x14ac:dyDescent="0.2">
      <c r="A201" s="9" t="s">
        <v>366</v>
      </c>
      <c r="B201" s="7" t="s">
        <v>367</v>
      </c>
      <c r="C201" s="22">
        <f t="shared" si="57"/>
        <v>2117141.2000000002</v>
      </c>
      <c r="D201" s="22">
        <v>0</v>
      </c>
      <c r="E201" s="22">
        <v>0</v>
      </c>
      <c r="F201" s="23">
        <v>2117141.2000000002</v>
      </c>
      <c r="G201" s="22">
        <f t="shared" si="77"/>
        <v>2127652.9</v>
      </c>
      <c r="H201" s="22">
        <v>0</v>
      </c>
      <c r="I201" s="22">
        <v>0</v>
      </c>
      <c r="J201" s="23">
        <v>2127652.9</v>
      </c>
      <c r="K201" s="22">
        <f t="shared" ref="K201:K264" si="78">SUM(L201:O201)</f>
        <v>2753992.78</v>
      </c>
      <c r="L201" s="22">
        <v>0</v>
      </c>
      <c r="M201" s="22">
        <v>0</v>
      </c>
      <c r="N201" s="22">
        <v>2753992.78</v>
      </c>
      <c r="O201" s="23"/>
      <c r="P201" s="15"/>
      <c r="R201" s="15"/>
      <c r="S201" s="15"/>
      <c r="T201" s="15"/>
      <c r="U201" s="15"/>
    </row>
    <row r="202" spans="1:21" s="25" customFormat="1" x14ac:dyDescent="0.2">
      <c r="A202" s="4"/>
      <c r="B202" s="4" t="s">
        <v>368</v>
      </c>
      <c r="C202" s="18">
        <f t="shared" ref="C202:J202" si="79">SUM(C203:C250)</f>
        <v>459956354.77999997</v>
      </c>
      <c r="D202" s="18">
        <f t="shared" si="79"/>
        <v>100989131.86000001</v>
      </c>
      <c r="E202" s="18">
        <f t="shared" si="79"/>
        <v>3854976.5300000007</v>
      </c>
      <c r="F202" s="18">
        <f t="shared" si="79"/>
        <v>355112246.39000005</v>
      </c>
      <c r="G202" s="18">
        <f t="shared" si="79"/>
        <v>491642452.07999992</v>
      </c>
      <c r="H202" s="18">
        <f t="shared" si="79"/>
        <v>105833582.01000001</v>
      </c>
      <c r="I202" s="18">
        <f t="shared" si="79"/>
        <v>4678107.76</v>
      </c>
      <c r="J202" s="18">
        <f t="shared" si="79"/>
        <v>381130762.30999994</v>
      </c>
      <c r="K202" s="18">
        <f>SUM(L202:O202)</f>
        <v>603494096.20000017</v>
      </c>
      <c r="L202" s="18">
        <f t="shared" ref="L202:N202" si="80">SUM(L203:L250)</f>
        <v>122530383.96000001</v>
      </c>
      <c r="M202" s="18">
        <f t="shared" si="80"/>
        <v>6074139.3699999992</v>
      </c>
      <c r="N202" s="18">
        <f t="shared" si="80"/>
        <v>467413198.87000018</v>
      </c>
      <c r="O202" s="28">
        <v>7476374</v>
      </c>
      <c r="P202" s="15"/>
    </row>
    <row r="203" spans="1:21" x14ac:dyDescent="0.2">
      <c r="A203" s="9" t="s">
        <v>369</v>
      </c>
      <c r="B203" s="7" t="s">
        <v>370</v>
      </c>
      <c r="C203" s="22">
        <f t="shared" si="57"/>
        <v>6775111.3600000003</v>
      </c>
      <c r="D203" s="22">
        <v>0</v>
      </c>
      <c r="E203" s="22">
        <v>0</v>
      </c>
      <c r="F203" s="23">
        <v>6775111.3600000003</v>
      </c>
      <c r="G203" s="22">
        <f t="shared" ref="G203:G250" si="81">SUM(H203:J203)</f>
        <v>8236493.3200000003</v>
      </c>
      <c r="H203" s="22">
        <v>0</v>
      </c>
      <c r="I203" s="22">
        <v>0</v>
      </c>
      <c r="J203" s="23">
        <v>8236493.3200000003</v>
      </c>
      <c r="K203" s="22">
        <f t="shared" si="78"/>
        <v>8632494.5399999991</v>
      </c>
      <c r="L203" s="22">
        <v>0</v>
      </c>
      <c r="M203" s="22">
        <v>0</v>
      </c>
      <c r="N203" s="22">
        <v>8632494.5399999991</v>
      </c>
      <c r="O203" s="23"/>
    </row>
    <row r="204" spans="1:21" x14ac:dyDescent="0.2">
      <c r="A204" s="9" t="s">
        <v>371</v>
      </c>
      <c r="B204" s="7" t="s">
        <v>372</v>
      </c>
      <c r="C204" s="22">
        <f t="shared" si="57"/>
        <v>373226.7</v>
      </c>
      <c r="D204" s="22">
        <v>0</v>
      </c>
      <c r="E204" s="22">
        <v>0</v>
      </c>
      <c r="F204" s="23">
        <v>373226.7</v>
      </c>
      <c r="G204" s="22">
        <f t="shared" si="81"/>
        <v>1338312.1000000003</v>
      </c>
      <c r="H204" s="22">
        <v>0</v>
      </c>
      <c r="I204" s="22">
        <v>0</v>
      </c>
      <c r="J204" s="23">
        <v>1338312.1000000003</v>
      </c>
      <c r="K204" s="22">
        <f t="shared" si="78"/>
        <v>1647944.86</v>
      </c>
      <c r="L204" s="22">
        <v>0</v>
      </c>
      <c r="M204" s="22">
        <v>0</v>
      </c>
      <c r="N204" s="22">
        <v>1647944.86</v>
      </c>
      <c r="O204" s="23"/>
    </row>
    <row r="205" spans="1:21" x14ac:dyDescent="0.2">
      <c r="A205" s="9" t="s">
        <v>373</v>
      </c>
      <c r="B205" s="7" t="s">
        <v>374</v>
      </c>
      <c r="C205" s="22">
        <f t="shared" ref="C205:C270" si="82">SUM(D205:F205)</f>
        <v>893350.40000000002</v>
      </c>
      <c r="D205" s="22">
        <v>0</v>
      </c>
      <c r="E205" s="22">
        <v>0</v>
      </c>
      <c r="F205" s="23">
        <v>893350.40000000002</v>
      </c>
      <c r="G205" s="22">
        <f t="shared" si="81"/>
        <v>0</v>
      </c>
      <c r="H205" s="22">
        <v>0</v>
      </c>
      <c r="I205" s="22">
        <v>0</v>
      </c>
      <c r="J205" s="23">
        <v>0</v>
      </c>
      <c r="K205" s="22">
        <f t="shared" si="78"/>
        <v>0</v>
      </c>
      <c r="L205" s="22">
        <v>0</v>
      </c>
      <c r="M205" s="22">
        <v>0</v>
      </c>
      <c r="N205" s="22">
        <v>0</v>
      </c>
      <c r="O205" s="23"/>
      <c r="P205" s="25"/>
    </row>
    <row r="206" spans="1:21" x14ac:dyDescent="0.2">
      <c r="A206" s="9" t="s">
        <v>375</v>
      </c>
      <c r="B206" s="7" t="s">
        <v>376</v>
      </c>
      <c r="C206" s="22">
        <f t="shared" si="82"/>
        <v>1301221.5999999999</v>
      </c>
      <c r="D206" s="22">
        <v>0</v>
      </c>
      <c r="E206" s="22">
        <v>0</v>
      </c>
      <c r="F206" s="23">
        <v>1301221.5999999999</v>
      </c>
      <c r="G206" s="22">
        <f t="shared" si="81"/>
        <v>1359141.9999999998</v>
      </c>
      <c r="H206" s="22">
        <v>0</v>
      </c>
      <c r="I206" s="22">
        <v>0</v>
      </c>
      <c r="J206" s="23">
        <v>1359141.9999999998</v>
      </c>
      <c r="K206" s="22">
        <f t="shared" si="78"/>
        <v>1661733.8599999999</v>
      </c>
      <c r="L206" s="22">
        <v>0</v>
      </c>
      <c r="M206" s="22">
        <v>0</v>
      </c>
      <c r="N206" s="22">
        <v>1661733.8599999999</v>
      </c>
      <c r="O206" s="23"/>
    </row>
    <row r="207" spans="1:21" ht="12.75" customHeight="1" x14ac:dyDescent="0.2">
      <c r="A207" s="9" t="s">
        <v>377</v>
      </c>
      <c r="B207" s="7" t="s">
        <v>378</v>
      </c>
      <c r="C207" s="22">
        <f t="shared" si="82"/>
        <v>84380</v>
      </c>
      <c r="D207" s="22">
        <v>0</v>
      </c>
      <c r="E207" s="22">
        <v>0</v>
      </c>
      <c r="F207" s="23">
        <v>84380</v>
      </c>
      <c r="G207" s="22">
        <f t="shared" si="81"/>
        <v>67225</v>
      </c>
      <c r="H207" s="22">
        <v>0</v>
      </c>
      <c r="I207" s="22">
        <v>0</v>
      </c>
      <c r="J207" s="23">
        <v>67225</v>
      </c>
      <c r="K207" s="22">
        <f t="shared" si="78"/>
        <v>98499</v>
      </c>
      <c r="L207" s="22">
        <v>0</v>
      </c>
      <c r="M207" s="22">
        <v>0</v>
      </c>
      <c r="N207" s="22">
        <v>98499</v>
      </c>
      <c r="O207" s="23"/>
    </row>
    <row r="208" spans="1:21" x14ac:dyDescent="0.2">
      <c r="A208" s="9" t="s">
        <v>379</v>
      </c>
      <c r="B208" s="7" t="s">
        <v>380</v>
      </c>
      <c r="C208" s="22">
        <f t="shared" si="82"/>
        <v>3557002.6999999997</v>
      </c>
      <c r="D208" s="22">
        <v>0</v>
      </c>
      <c r="E208" s="22">
        <v>0</v>
      </c>
      <c r="F208" s="23">
        <v>3557002.6999999997</v>
      </c>
      <c r="G208" s="22">
        <f t="shared" si="81"/>
        <v>3997757.08</v>
      </c>
      <c r="H208" s="22">
        <v>0</v>
      </c>
      <c r="I208" s="22">
        <v>0</v>
      </c>
      <c r="J208" s="23">
        <v>3997757.08</v>
      </c>
      <c r="K208" s="22">
        <f t="shared" si="78"/>
        <v>4627748.2799999993</v>
      </c>
      <c r="L208" s="22">
        <v>0</v>
      </c>
      <c r="M208" s="22">
        <v>0</v>
      </c>
      <c r="N208" s="22">
        <v>4627748.2799999993</v>
      </c>
      <c r="O208" s="23"/>
    </row>
    <row r="209" spans="1:16" x14ac:dyDescent="0.2">
      <c r="A209" s="9" t="s">
        <v>381</v>
      </c>
      <c r="B209" s="7" t="s">
        <v>382</v>
      </c>
      <c r="C209" s="22">
        <f t="shared" si="82"/>
        <v>1314613.8999999999</v>
      </c>
      <c r="D209" s="22">
        <v>0</v>
      </c>
      <c r="E209" s="22">
        <v>0</v>
      </c>
      <c r="F209" s="23">
        <v>1314613.8999999999</v>
      </c>
      <c r="G209" s="22">
        <f t="shared" si="81"/>
        <v>1499305.5</v>
      </c>
      <c r="H209" s="22">
        <v>0</v>
      </c>
      <c r="I209" s="22">
        <v>0</v>
      </c>
      <c r="J209" s="23">
        <v>1499305.5</v>
      </c>
      <c r="K209" s="22">
        <f t="shared" si="78"/>
        <v>1728475.6300000001</v>
      </c>
      <c r="L209" s="22">
        <v>0</v>
      </c>
      <c r="M209" s="22">
        <v>0</v>
      </c>
      <c r="N209" s="22">
        <v>1728475.6300000001</v>
      </c>
      <c r="O209" s="23"/>
    </row>
    <row r="210" spans="1:16" x14ac:dyDescent="0.2">
      <c r="A210" s="9" t="s">
        <v>383</v>
      </c>
      <c r="B210" s="7" t="s">
        <v>384</v>
      </c>
      <c r="C210" s="22">
        <f t="shared" si="82"/>
        <v>35758</v>
      </c>
      <c r="D210" s="22">
        <v>0</v>
      </c>
      <c r="E210" s="22">
        <v>0</v>
      </c>
      <c r="F210" s="23">
        <v>35758</v>
      </c>
      <c r="G210" s="22">
        <f t="shared" si="81"/>
        <v>41439</v>
      </c>
      <c r="H210" s="22">
        <v>0</v>
      </c>
      <c r="I210" s="22">
        <v>0</v>
      </c>
      <c r="J210" s="23">
        <v>41439</v>
      </c>
      <c r="K210" s="22">
        <f t="shared" si="78"/>
        <v>115217.99999999997</v>
      </c>
      <c r="L210" s="22">
        <v>0</v>
      </c>
      <c r="M210" s="22">
        <v>0</v>
      </c>
      <c r="N210" s="22">
        <v>115217.99999999997</v>
      </c>
      <c r="O210" s="23"/>
    </row>
    <row r="211" spans="1:16" ht="12.75" customHeight="1" x14ac:dyDescent="0.2">
      <c r="A211" s="9" t="s">
        <v>385</v>
      </c>
      <c r="B211" s="7" t="s">
        <v>386</v>
      </c>
      <c r="C211" s="22">
        <f t="shared" si="82"/>
        <v>112456</v>
      </c>
      <c r="D211" s="22">
        <v>0</v>
      </c>
      <c r="E211" s="22">
        <v>0</v>
      </c>
      <c r="F211" s="23">
        <v>112456</v>
      </c>
      <c r="G211" s="22">
        <f t="shared" si="81"/>
        <v>119604</v>
      </c>
      <c r="H211" s="22">
        <v>0</v>
      </c>
      <c r="I211" s="22">
        <v>0</v>
      </c>
      <c r="J211" s="23">
        <v>119604</v>
      </c>
      <c r="K211" s="22">
        <f t="shared" si="78"/>
        <v>164671</v>
      </c>
      <c r="L211" s="22">
        <v>0</v>
      </c>
      <c r="M211" s="22">
        <v>0</v>
      </c>
      <c r="N211" s="22">
        <v>164671</v>
      </c>
      <c r="O211" s="23"/>
      <c r="P211" s="25"/>
    </row>
    <row r="212" spans="1:16" s="14" customFormat="1" ht="12.75" customHeight="1" x14ac:dyDescent="0.2">
      <c r="A212" s="9" t="s">
        <v>808</v>
      </c>
      <c r="B212" s="7" t="s">
        <v>809</v>
      </c>
      <c r="C212" s="22">
        <f>SUM(D212:F212)</f>
        <v>0</v>
      </c>
      <c r="D212" s="22">
        <v>0</v>
      </c>
      <c r="E212" s="22">
        <v>0</v>
      </c>
      <c r="F212" s="23">
        <v>0</v>
      </c>
      <c r="G212" s="22">
        <f>SUM(H212:J212)</f>
        <v>27730</v>
      </c>
      <c r="H212" s="22">
        <v>0</v>
      </c>
      <c r="I212" s="22">
        <v>0</v>
      </c>
      <c r="J212" s="23">
        <v>27730</v>
      </c>
      <c r="K212" s="22">
        <f t="shared" si="78"/>
        <v>58445</v>
      </c>
      <c r="L212" s="22">
        <v>0</v>
      </c>
      <c r="M212" s="22">
        <v>0</v>
      </c>
      <c r="N212" s="22">
        <v>58445</v>
      </c>
      <c r="O212" s="23"/>
      <c r="P212" s="15"/>
    </row>
    <row r="213" spans="1:16" s="14" customFormat="1" x14ac:dyDescent="0.2">
      <c r="A213" s="9" t="s">
        <v>387</v>
      </c>
      <c r="B213" s="7" t="s">
        <v>388</v>
      </c>
      <c r="C213" s="22">
        <f t="shared" si="82"/>
        <v>135096432.28999999</v>
      </c>
      <c r="D213" s="22">
        <v>25258766.920000009</v>
      </c>
      <c r="E213" s="22">
        <v>2122463.6</v>
      </c>
      <c r="F213" s="23">
        <v>107715201.76999998</v>
      </c>
      <c r="G213" s="22">
        <f t="shared" si="81"/>
        <v>143871106.56999999</v>
      </c>
      <c r="H213" s="22">
        <v>28582178.75</v>
      </c>
      <c r="I213" s="22">
        <v>2798468</v>
      </c>
      <c r="J213" s="23">
        <v>112490459.81999998</v>
      </c>
      <c r="K213" s="22">
        <f t="shared" si="78"/>
        <v>174406138.47000003</v>
      </c>
      <c r="L213" s="22">
        <v>33083186.240000006</v>
      </c>
      <c r="M213" s="22">
        <v>3257295.6099999994</v>
      </c>
      <c r="N213" s="22">
        <v>138065656.62</v>
      </c>
      <c r="O213" s="23"/>
      <c r="P213" s="15"/>
    </row>
    <row r="214" spans="1:16" s="14" customFormat="1" x14ac:dyDescent="0.2">
      <c r="A214" s="9" t="s">
        <v>389</v>
      </c>
      <c r="B214" s="7" t="s">
        <v>390</v>
      </c>
      <c r="C214" s="22">
        <f t="shared" si="82"/>
        <v>28976604.859999996</v>
      </c>
      <c r="D214" s="22">
        <v>0</v>
      </c>
      <c r="E214" s="22">
        <v>72949.2</v>
      </c>
      <c r="F214" s="23">
        <v>28903655.659999996</v>
      </c>
      <c r="G214" s="22">
        <f t="shared" si="81"/>
        <v>27789712.399999999</v>
      </c>
      <c r="H214" s="22">
        <v>0</v>
      </c>
      <c r="I214" s="22">
        <v>51937</v>
      </c>
      <c r="J214" s="23">
        <v>27737775.399999999</v>
      </c>
      <c r="K214" s="22">
        <f t="shared" si="78"/>
        <v>32066536.439999998</v>
      </c>
      <c r="L214" s="22">
        <v>0</v>
      </c>
      <c r="M214" s="22">
        <v>88693</v>
      </c>
      <c r="N214" s="22">
        <v>31977843.439999998</v>
      </c>
      <c r="O214" s="23"/>
      <c r="P214" s="15"/>
    </row>
    <row r="215" spans="1:16" s="14" customFormat="1" x14ac:dyDescent="0.2">
      <c r="A215" s="9" t="s">
        <v>391</v>
      </c>
      <c r="B215" s="7" t="s">
        <v>392</v>
      </c>
      <c r="C215" s="22">
        <f t="shared" si="82"/>
        <v>4173800.8400000003</v>
      </c>
      <c r="D215" s="22">
        <v>0</v>
      </c>
      <c r="E215" s="22">
        <v>0</v>
      </c>
      <c r="F215" s="23">
        <v>4173800.8400000003</v>
      </c>
      <c r="G215" s="22">
        <f t="shared" si="81"/>
        <v>4469328.74</v>
      </c>
      <c r="H215" s="22">
        <v>0</v>
      </c>
      <c r="I215" s="22">
        <v>0</v>
      </c>
      <c r="J215" s="23">
        <v>4469328.74</v>
      </c>
      <c r="K215" s="22">
        <f t="shared" si="78"/>
        <v>4775907.8600000003</v>
      </c>
      <c r="L215" s="22">
        <v>0</v>
      </c>
      <c r="M215" s="22">
        <v>0</v>
      </c>
      <c r="N215" s="22">
        <v>4775907.8600000003</v>
      </c>
      <c r="O215" s="23"/>
      <c r="P215" s="15"/>
    </row>
    <row r="216" spans="1:16" s="14" customFormat="1" x14ac:dyDescent="0.2">
      <c r="A216" s="9" t="s">
        <v>393</v>
      </c>
      <c r="B216" s="7" t="s">
        <v>394</v>
      </c>
      <c r="C216" s="22">
        <f t="shared" si="82"/>
        <v>7111777.4199999999</v>
      </c>
      <c r="D216" s="22">
        <v>0</v>
      </c>
      <c r="E216" s="22">
        <v>0</v>
      </c>
      <c r="F216" s="23">
        <v>7111777.4199999999</v>
      </c>
      <c r="G216" s="22">
        <f t="shared" si="81"/>
        <v>8278537.4399999995</v>
      </c>
      <c r="H216" s="22">
        <v>0</v>
      </c>
      <c r="I216" s="22">
        <v>0</v>
      </c>
      <c r="J216" s="23">
        <v>8278537.4399999995</v>
      </c>
      <c r="K216" s="22">
        <f t="shared" si="78"/>
        <v>9182147.9699999988</v>
      </c>
      <c r="L216" s="22">
        <v>0</v>
      </c>
      <c r="M216" s="22">
        <v>1200</v>
      </c>
      <c r="N216" s="22">
        <v>9180947.9699999988</v>
      </c>
      <c r="O216" s="23"/>
      <c r="P216" s="15"/>
    </row>
    <row r="217" spans="1:16" s="14" customFormat="1" ht="12.75" customHeight="1" x14ac:dyDescent="0.2">
      <c r="A217" s="9" t="s">
        <v>395</v>
      </c>
      <c r="B217" s="7" t="s">
        <v>396</v>
      </c>
      <c r="C217" s="22">
        <f t="shared" si="82"/>
        <v>33510850.060000002</v>
      </c>
      <c r="D217" s="22">
        <v>0</v>
      </c>
      <c r="E217" s="22">
        <v>535848.80000000005</v>
      </c>
      <c r="F217" s="23">
        <v>32975001.260000002</v>
      </c>
      <c r="G217" s="22">
        <f t="shared" si="81"/>
        <v>33306485.740000006</v>
      </c>
      <c r="H217" s="22">
        <v>0</v>
      </c>
      <c r="I217" s="22">
        <v>508088</v>
      </c>
      <c r="J217" s="23">
        <v>32798397.740000006</v>
      </c>
      <c r="K217" s="22">
        <f t="shared" si="78"/>
        <v>45428363.990000002</v>
      </c>
      <c r="L217" s="22">
        <v>0</v>
      </c>
      <c r="M217" s="22">
        <v>726555</v>
      </c>
      <c r="N217" s="22">
        <v>44701808.990000002</v>
      </c>
      <c r="O217" s="23"/>
      <c r="P217" s="15"/>
    </row>
    <row r="218" spans="1:16" s="14" customFormat="1" ht="12.75" customHeight="1" x14ac:dyDescent="0.2">
      <c r="A218" s="9" t="s">
        <v>397</v>
      </c>
      <c r="B218" s="7" t="s">
        <v>398</v>
      </c>
      <c r="C218" s="22">
        <f t="shared" si="82"/>
        <v>8772612.2599999998</v>
      </c>
      <c r="D218" s="22">
        <v>0</v>
      </c>
      <c r="E218" s="22">
        <v>102764.08</v>
      </c>
      <c r="F218" s="23">
        <v>8669848.1799999997</v>
      </c>
      <c r="G218" s="22">
        <f t="shared" si="81"/>
        <v>8184370.1400000006</v>
      </c>
      <c r="H218" s="22">
        <v>0</v>
      </c>
      <c r="I218" s="22">
        <v>65686</v>
      </c>
      <c r="J218" s="23">
        <v>8118684.1400000006</v>
      </c>
      <c r="K218" s="22">
        <f t="shared" si="78"/>
        <v>10370283.83</v>
      </c>
      <c r="L218" s="22">
        <v>0</v>
      </c>
      <c r="M218" s="22">
        <v>132255</v>
      </c>
      <c r="N218" s="22">
        <v>10238028.83</v>
      </c>
      <c r="O218" s="23"/>
      <c r="P218" s="15"/>
    </row>
    <row r="219" spans="1:16" s="14" customFormat="1" ht="12.75" customHeight="1" x14ac:dyDescent="0.2">
      <c r="A219" s="9" t="s">
        <v>399</v>
      </c>
      <c r="B219" s="7" t="s">
        <v>400</v>
      </c>
      <c r="C219" s="22">
        <f t="shared" si="82"/>
        <v>2223419.7999999998</v>
      </c>
      <c r="D219" s="22">
        <v>0</v>
      </c>
      <c r="E219" s="22">
        <v>0</v>
      </c>
      <c r="F219" s="23">
        <v>2223419.7999999998</v>
      </c>
      <c r="G219" s="22">
        <f t="shared" si="81"/>
        <v>2095143.94</v>
      </c>
      <c r="H219" s="22">
        <v>0</v>
      </c>
      <c r="I219" s="22">
        <v>0</v>
      </c>
      <c r="J219" s="23">
        <v>2095143.94</v>
      </c>
      <c r="K219" s="22">
        <f t="shared" si="78"/>
        <v>2364098.6500000004</v>
      </c>
      <c r="L219" s="22">
        <v>0</v>
      </c>
      <c r="M219" s="22">
        <v>0</v>
      </c>
      <c r="N219" s="22">
        <v>2364098.6500000004</v>
      </c>
      <c r="O219" s="23"/>
      <c r="P219" s="25"/>
    </row>
    <row r="220" spans="1:16" s="14" customFormat="1" ht="12.75" customHeight="1" x14ac:dyDescent="0.2">
      <c r="A220" s="9" t="s">
        <v>401</v>
      </c>
      <c r="B220" s="7" t="s">
        <v>402</v>
      </c>
      <c r="C220" s="22">
        <f t="shared" si="82"/>
        <v>53154122.210000001</v>
      </c>
      <c r="D220" s="22">
        <v>10247703.529999999</v>
      </c>
      <c r="E220" s="22">
        <v>455379.66000000003</v>
      </c>
      <c r="F220" s="23">
        <v>42451039.020000003</v>
      </c>
      <c r="G220" s="22">
        <f t="shared" si="81"/>
        <v>63726105.349999994</v>
      </c>
      <c r="H220" s="22">
        <v>9051927.290000001</v>
      </c>
      <c r="I220" s="22">
        <v>548962.76</v>
      </c>
      <c r="J220" s="23">
        <v>54125215.299999997</v>
      </c>
      <c r="K220" s="22">
        <f t="shared" si="78"/>
        <v>75095494.239999995</v>
      </c>
      <c r="L220" s="22">
        <v>9254812.7699999996</v>
      </c>
      <c r="M220" s="22">
        <v>866093.76</v>
      </c>
      <c r="N220" s="22">
        <v>64974587.710000001</v>
      </c>
      <c r="O220" s="23"/>
      <c r="P220" s="15"/>
    </row>
    <row r="221" spans="1:16" s="14" customFormat="1" ht="12.75" customHeight="1" x14ac:dyDescent="0.2">
      <c r="A221" s="9" t="s">
        <v>403</v>
      </c>
      <c r="B221" s="7" t="s">
        <v>404</v>
      </c>
      <c r="C221" s="22">
        <f t="shared" si="82"/>
        <v>10095323.34</v>
      </c>
      <c r="D221" s="22">
        <v>0</v>
      </c>
      <c r="E221" s="22">
        <v>227223.6</v>
      </c>
      <c r="F221" s="23">
        <v>9868099.7400000002</v>
      </c>
      <c r="G221" s="22">
        <f t="shared" si="81"/>
        <v>13554599.320000002</v>
      </c>
      <c r="H221" s="22">
        <v>0</v>
      </c>
      <c r="I221" s="22">
        <v>284595</v>
      </c>
      <c r="J221" s="23">
        <v>13270004.320000002</v>
      </c>
      <c r="K221" s="22">
        <f t="shared" si="78"/>
        <v>16207207.029999999</v>
      </c>
      <c r="L221" s="22">
        <v>0</v>
      </c>
      <c r="M221" s="22">
        <v>392324</v>
      </c>
      <c r="N221" s="22">
        <v>15814883.029999999</v>
      </c>
      <c r="O221" s="23"/>
      <c r="P221" s="15"/>
    </row>
    <row r="222" spans="1:16" s="14" customFormat="1" ht="12.75" customHeight="1" x14ac:dyDescent="0.2">
      <c r="A222" s="9" t="s">
        <v>405</v>
      </c>
      <c r="B222" s="7" t="s">
        <v>406</v>
      </c>
      <c r="C222" s="22">
        <f t="shared" si="82"/>
        <v>21730209.329999998</v>
      </c>
      <c r="D222" s="22">
        <v>11340105.750000002</v>
      </c>
      <c r="E222" s="22">
        <v>2936.68</v>
      </c>
      <c r="F222" s="23">
        <v>10387166.899999999</v>
      </c>
      <c r="G222" s="22">
        <f t="shared" si="81"/>
        <v>21655369.5</v>
      </c>
      <c r="H222" s="22">
        <v>8953969.0200000014</v>
      </c>
      <c r="I222" s="22">
        <v>359</v>
      </c>
      <c r="J222" s="23">
        <v>12701041.48</v>
      </c>
      <c r="K222" s="22">
        <f t="shared" si="78"/>
        <v>25807449.829999998</v>
      </c>
      <c r="L222" s="22">
        <v>9847133.5999999996</v>
      </c>
      <c r="M222" s="22">
        <v>718</v>
      </c>
      <c r="N222" s="22">
        <v>15959598.229999999</v>
      </c>
      <c r="O222" s="23"/>
      <c r="P222" s="15"/>
    </row>
    <row r="223" spans="1:16" s="14" customFormat="1" ht="12.75" customHeight="1" x14ac:dyDescent="0.2">
      <c r="A223" s="9" t="s">
        <v>407</v>
      </c>
      <c r="B223" s="7" t="s">
        <v>408</v>
      </c>
      <c r="C223" s="22">
        <f t="shared" si="82"/>
        <v>7304065.1000000006</v>
      </c>
      <c r="D223" s="22">
        <v>0</v>
      </c>
      <c r="E223" s="22">
        <v>0</v>
      </c>
      <c r="F223" s="23">
        <v>7304065.1000000006</v>
      </c>
      <c r="G223" s="22">
        <f t="shared" si="81"/>
        <v>7438035.5199999996</v>
      </c>
      <c r="H223" s="22">
        <v>0</v>
      </c>
      <c r="I223" s="22">
        <v>0</v>
      </c>
      <c r="J223" s="23">
        <v>7438035.5199999996</v>
      </c>
      <c r="K223" s="22">
        <f t="shared" si="78"/>
        <v>9187598.0399999991</v>
      </c>
      <c r="L223" s="22">
        <v>0</v>
      </c>
      <c r="M223" s="22">
        <v>0</v>
      </c>
      <c r="N223" s="22">
        <v>9187598.0399999991</v>
      </c>
      <c r="O223" s="23"/>
      <c r="P223" s="15"/>
    </row>
    <row r="224" spans="1:16" s="14" customFormat="1" ht="12.75" customHeight="1" x14ac:dyDescent="0.2">
      <c r="A224" s="9" t="s">
        <v>409</v>
      </c>
      <c r="B224" s="7" t="s">
        <v>410</v>
      </c>
      <c r="C224" s="22">
        <f t="shared" si="82"/>
        <v>13246523.280000001</v>
      </c>
      <c r="D224" s="22">
        <v>0</v>
      </c>
      <c r="E224" s="22">
        <v>329224.40000000002</v>
      </c>
      <c r="F224" s="23">
        <v>12917298.880000001</v>
      </c>
      <c r="G224" s="22">
        <f t="shared" si="81"/>
        <v>14985559.440000001</v>
      </c>
      <c r="H224" s="22">
        <v>0</v>
      </c>
      <c r="I224" s="22">
        <v>417097</v>
      </c>
      <c r="J224" s="23">
        <v>14568462.440000001</v>
      </c>
      <c r="K224" s="22">
        <f t="shared" si="78"/>
        <v>17397254.999999996</v>
      </c>
      <c r="L224" s="22">
        <v>0</v>
      </c>
      <c r="M224" s="22">
        <v>599372</v>
      </c>
      <c r="N224" s="22">
        <v>16797882.999999996</v>
      </c>
      <c r="O224" s="23"/>
      <c r="P224" s="15"/>
    </row>
    <row r="225" spans="1:16" s="14" customFormat="1" ht="12.75" customHeight="1" x14ac:dyDescent="0.2">
      <c r="A225" s="9" t="s">
        <v>411</v>
      </c>
      <c r="B225" s="7" t="s">
        <v>412</v>
      </c>
      <c r="C225" s="22">
        <f t="shared" si="82"/>
        <v>2938248.2</v>
      </c>
      <c r="D225" s="22">
        <v>0</v>
      </c>
      <c r="E225" s="22">
        <v>0</v>
      </c>
      <c r="F225" s="23">
        <v>2938248.2</v>
      </c>
      <c r="G225" s="22">
        <f t="shared" si="81"/>
        <v>3295621.2600000002</v>
      </c>
      <c r="H225" s="22">
        <v>0</v>
      </c>
      <c r="I225" s="22">
        <v>0</v>
      </c>
      <c r="J225" s="23">
        <v>3295621.2600000002</v>
      </c>
      <c r="K225" s="22">
        <f t="shared" si="78"/>
        <v>4527603.46</v>
      </c>
      <c r="L225" s="22">
        <v>0</v>
      </c>
      <c r="M225" s="22">
        <v>0</v>
      </c>
      <c r="N225" s="22">
        <v>4527603.46</v>
      </c>
      <c r="O225" s="23"/>
      <c r="P225" s="15"/>
    </row>
    <row r="226" spans="1:16" s="14" customFormat="1" ht="12.75" customHeight="1" x14ac:dyDescent="0.2">
      <c r="A226" s="9" t="s">
        <v>413</v>
      </c>
      <c r="B226" s="7" t="s">
        <v>414</v>
      </c>
      <c r="C226" s="22">
        <f t="shared" si="82"/>
        <v>2039860.7999999998</v>
      </c>
      <c r="D226" s="22">
        <v>0</v>
      </c>
      <c r="E226" s="22">
        <v>0</v>
      </c>
      <c r="F226" s="23">
        <v>2039860.7999999998</v>
      </c>
      <c r="G226" s="22">
        <f t="shared" si="81"/>
        <v>2051717.9999999998</v>
      </c>
      <c r="H226" s="22">
        <v>0</v>
      </c>
      <c r="I226" s="22">
        <v>0</v>
      </c>
      <c r="J226" s="23">
        <v>2051717.9999999998</v>
      </c>
      <c r="K226" s="22">
        <f t="shared" si="78"/>
        <v>2788306.1700000004</v>
      </c>
      <c r="L226" s="22">
        <v>0</v>
      </c>
      <c r="M226" s="22">
        <v>0</v>
      </c>
      <c r="N226" s="22">
        <v>2788306.1700000004</v>
      </c>
      <c r="O226" s="23"/>
      <c r="P226" s="25"/>
    </row>
    <row r="227" spans="1:16" s="14" customFormat="1" ht="12.75" customHeight="1" x14ac:dyDescent="0.2">
      <c r="A227" s="9" t="s">
        <v>415</v>
      </c>
      <c r="B227" s="7" t="s">
        <v>416</v>
      </c>
      <c r="C227" s="22">
        <f t="shared" si="82"/>
        <v>1287764.3999999999</v>
      </c>
      <c r="D227" s="22">
        <v>0</v>
      </c>
      <c r="E227" s="22">
        <v>0</v>
      </c>
      <c r="F227" s="23">
        <v>1287764.3999999999</v>
      </c>
      <c r="G227" s="22">
        <f t="shared" si="81"/>
        <v>1430276.4</v>
      </c>
      <c r="H227" s="22">
        <v>0</v>
      </c>
      <c r="I227" s="22">
        <v>0</v>
      </c>
      <c r="J227" s="23">
        <v>1430276.4</v>
      </c>
      <c r="K227" s="22">
        <f t="shared" si="78"/>
        <v>1806253.05</v>
      </c>
      <c r="L227" s="22">
        <v>0</v>
      </c>
      <c r="M227" s="22">
        <v>0</v>
      </c>
      <c r="N227" s="22">
        <v>1806253.05</v>
      </c>
      <c r="O227" s="23"/>
      <c r="P227" s="15"/>
    </row>
    <row r="228" spans="1:16" s="14" customFormat="1" ht="12.75" customHeight="1" x14ac:dyDescent="0.2">
      <c r="A228" s="9" t="s">
        <v>417</v>
      </c>
      <c r="B228" s="7" t="s">
        <v>418</v>
      </c>
      <c r="C228" s="22">
        <f t="shared" si="82"/>
        <v>7803233.2000000002</v>
      </c>
      <c r="D228" s="22">
        <v>0</v>
      </c>
      <c r="E228" s="22">
        <v>0</v>
      </c>
      <c r="F228" s="23">
        <v>7803233.2000000002</v>
      </c>
      <c r="G228" s="22">
        <f t="shared" si="81"/>
        <v>7840832.8399999999</v>
      </c>
      <c r="H228" s="22">
        <v>0</v>
      </c>
      <c r="I228" s="22">
        <v>0</v>
      </c>
      <c r="J228" s="23">
        <v>7840832.8399999999</v>
      </c>
      <c r="K228" s="22">
        <f t="shared" si="78"/>
        <v>10427004.630000001</v>
      </c>
      <c r="L228" s="22">
        <v>0</v>
      </c>
      <c r="M228" s="22">
        <v>0</v>
      </c>
      <c r="N228" s="22">
        <v>10427004.630000001</v>
      </c>
      <c r="O228" s="23"/>
      <c r="P228" s="15"/>
    </row>
    <row r="229" spans="1:16" s="14" customFormat="1" ht="12.75" customHeight="1" x14ac:dyDescent="0.2">
      <c r="A229" s="9" t="s">
        <v>419</v>
      </c>
      <c r="B229" s="7" t="s">
        <v>420</v>
      </c>
      <c r="C229" s="22">
        <f t="shared" si="82"/>
        <v>2805018.4000000004</v>
      </c>
      <c r="D229" s="22">
        <v>0</v>
      </c>
      <c r="E229" s="22">
        <v>0</v>
      </c>
      <c r="F229" s="23">
        <v>2805018.4000000004</v>
      </c>
      <c r="G229" s="22">
        <f t="shared" si="81"/>
        <v>3107233.8000000003</v>
      </c>
      <c r="H229" s="22">
        <v>0</v>
      </c>
      <c r="I229" s="22">
        <v>0</v>
      </c>
      <c r="J229" s="23">
        <v>3107233.8000000003</v>
      </c>
      <c r="K229" s="22">
        <f t="shared" si="78"/>
        <v>3596633.05</v>
      </c>
      <c r="L229" s="22">
        <v>0</v>
      </c>
      <c r="M229" s="22">
        <v>0</v>
      </c>
      <c r="N229" s="22">
        <v>3596633.05</v>
      </c>
      <c r="O229" s="23"/>
      <c r="P229" s="15"/>
    </row>
    <row r="230" spans="1:16" s="14" customFormat="1" ht="12.75" customHeight="1" x14ac:dyDescent="0.2">
      <c r="A230" s="9" t="s">
        <v>421</v>
      </c>
      <c r="B230" s="7" t="s">
        <v>422</v>
      </c>
      <c r="C230" s="22">
        <f t="shared" si="82"/>
        <v>2189045.6</v>
      </c>
      <c r="D230" s="22">
        <v>0</v>
      </c>
      <c r="E230" s="22">
        <v>0</v>
      </c>
      <c r="F230" s="23">
        <v>2189045.6</v>
      </c>
      <c r="G230" s="22">
        <f t="shared" si="81"/>
        <v>2516538.8000000003</v>
      </c>
      <c r="H230" s="22">
        <v>0</v>
      </c>
      <c r="I230" s="22">
        <v>0</v>
      </c>
      <c r="J230" s="23">
        <v>2516538.8000000003</v>
      </c>
      <c r="K230" s="22">
        <f t="shared" si="78"/>
        <v>3096702.25</v>
      </c>
      <c r="L230" s="22">
        <v>0</v>
      </c>
      <c r="M230" s="22">
        <v>0</v>
      </c>
      <c r="N230" s="22">
        <v>3096702.25</v>
      </c>
      <c r="O230" s="23"/>
      <c r="P230" s="15"/>
    </row>
    <row r="231" spans="1:16" s="14" customFormat="1" ht="12.75" customHeight="1" x14ac:dyDescent="0.2">
      <c r="A231" s="9" t="s">
        <v>423</v>
      </c>
      <c r="B231" s="7" t="s">
        <v>424</v>
      </c>
      <c r="C231" s="22">
        <f t="shared" si="82"/>
        <v>1776897.2000000002</v>
      </c>
      <c r="D231" s="22">
        <v>0</v>
      </c>
      <c r="E231" s="22">
        <v>0</v>
      </c>
      <c r="F231" s="23">
        <v>1776897.2000000002</v>
      </c>
      <c r="G231" s="22">
        <f t="shared" si="81"/>
        <v>1652824.4000000001</v>
      </c>
      <c r="H231" s="22">
        <v>0</v>
      </c>
      <c r="I231" s="22">
        <v>0</v>
      </c>
      <c r="J231" s="23">
        <v>1652824.4000000001</v>
      </c>
      <c r="K231" s="22">
        <f t="shared" si="78"/>
        <v>2135897.19</v>
      </c>
      <c r="L231" s="22">
        <v>0</v>
      </c>
      <c r="M231" s="22">
        <v>0</v>
      </c>
      <c r="N231" s="22">
        <v>2135897.19</v>
      </c>
      <c r="O231" s="23"/>
      <c r="P231" s="15"/>
    </row>
    <row r="232" spans="1:16" s="14" customFormat="1" ht="12.75" customHeight="1" x14ac:dyDescent="0.2">
      <c r="A232" s="9" t="s">
        <v>425</v>
      </c>
      <c r="B232" s="7" t="s">
        <v>426</v>
      </c>
      <c r="C232" s="22">
        <f t="shared" si="82"/>
        <v>951345.20000000007</v>
      </c>
      <c r="D232" s="22">
        <v>0</v>
      </c>
      <c r="E232" s="22">
        <v>0</v>
      </c>
      <c r="F232" s="23">
        <v>951345.20000000007</v>
      </c>
      <c r="G232" s="22">
        <f t="shared" si="81"/>
        <v>1039800.3</v>
      </c>
      <c r="H232" s="22">
        <v>0</v>
      </c>
      <c r="I232" s="22">
        <v>0</v>
      </c>
      <c r="J232" s="23">
        <v>1039800.3</v>
      </c>
      <c r="K232" s="22">
        <f t="shared" si="78"/>
        <v>1086331.28</v>
      </c>
      <c r="L232" s="22">
        <v>0</v>
      </c>
      <c r="M232" s="22">
        <v>0</v>
      </c>
      <c r="N232" s="22">
        <v>1086331.28</v>
      </c>
      <c r="O232" s="23"/>
      <c r="P232" s="15"/>
    </row>
    <row r="233" spans="1:16" s="14" customFormat="1" x14ac:dyDescent="0.2">
      <c r="A233" s="9" t="s">
        <v>427</v>
      </c>
      <c r="B233" s="7" t="s">
        <v>428</v>
      </c>
      <c r="C233" s="22">
        <f t="shared" si="82"/>
        <v>177261</v>
      </c>
      <c r="D233" s="22">
        <v>0</v>
      </c>
      <c r="E233" s="22">
        <v>0</v>
      </c>
      <c r="F233" s="23">
        <v>177261</v>
      </c>
      <c r="G233" s="22">
        <f t="shared" si="81"/>
        <v>178849.90000000002</v>
      </c>
      <c r="H233" s="22">
        <v>0</v>
      </c>
      <c r="I233" s="22">
        <v>0</v>
      </c>
      <c r="J233" s="23">
        <v>178849.90000000002</v>
      </c>
      <c r="K233" s="22">
        <f t="shared" si="78"/>
        <v>184220.88</v>
      </c>
      <c r="L233" s="22">
        <v>0</v>
      </c>
      <c r="M233" s="22">
        <v>0</v>
      </c>
      <c r="N233" s="22">
        <v>184220.88</v>
      </c>
      <c r="O233" s="23"/>
      <c r="P233" s="25"/>
    </row>
    <row r="234" spans="1:16" s="14" customFormat="1" x14ac:dyDescent="0.2">
      <c r="A234" s="9" t="s">
        <v>429</v>
      </c>
      <c r="B234" s="7" t="s">
        <v>430</v>
      </c>
      <c r="C234" s="22">
        <f t="shared" si="82"/>
        <v>68756044.659999996</v>
      </c>
      <c r="D234" s="22">
        <v>50740737.039999999</v>
      </c>
      <c r="E234" s="22">
        <v>0</v>
      </c>
      <c r="F234" s="23">
        <v>18015307.620000001</v>
      </c>
      <c r="G234" s="22">
        <f t="shared" si="81"/>
        <v>69107358.039999992</v>
      </c>
      <c r="H234" s="22">
        <v>53898411.869999997</v>
      </c>
      <c r="I234" s="22">
        <v>0</v>
      </c>
      <c r="J234" s="23">
        <v>15208946.169999998</v>
      </c>
      <c r="K234" s="22">
        <f t="shared" si="78"/>
        <v>83144053.969999999</v>
      </c>
      <c r="L234" s="22">
        <v>62608252.649999999</v>
      </c>
      <c r="M234" s="22">
        <v>0</v>
      </c>
      <c r="N234" s="22">
        <v>20535801.32</v>
      </c>
      <c r="O234" s="23"/>
      <c r="P234" s="15"/>
    </row>
    <row r="235" spans="1:16" s="14" customFormat="1" ht="12.75" customHeight="1" x14ac:dyDescent="0.2">
      <c r="A235" s="9" t="s">
        <v>431</v>
      </c>
      <c r="B235" s="7" t="s">
        <v>432</v>
      </c>
      <c r="C235" s="22">
        <f t="shared" si="82"/>
        <v>3421871</v>
      </c>
      <c r="D235" s="22">
        <v>0</v>
      </c>
      <c r="E235" s="22">
        <v>0</v>
      </c>
      <c r="F235" s="23">
        <v>3421871</v>
      </c>
      <c r="G235" s="22">
        <f t="shared" si="81"/>
        <v>2799238</v>
      </c>
      <c r="H235" s="22">
        <v>0</v>
      </c>
      <c r="I235" s="22">
        <v>0</v>
      </c>
      <c r="J235" s="23">
        <v>2799238</v>
      </c>
      <c r="K235" s="22">
        <f t="shared" si="78"/>
        <v>3656003.5999999973</v>
      </c>
      <c r="L235" s="22">
        <v>0</v>
      </c>
      <c r="M235" s="22">
        <v>0</v>
      </c>
      <c r="N235" s="22">
        <v>3656003.5999999973</v>
      </c>
      <c r="O235" s="23"/>
      <c r="P235" s="15"/>
    </row>
    <row r="236" spans="1:16" s="14" customFormat="1" ht="12.75" customHeight="1" x14ac:dyDescent="0.2">
      <c r="A236" s="9" t="s">
        <v>433</v>
      </c>
      <c r="B236" s="7" t="s">
        <v>434</v>
      </c>
      <c r="C236" s="22">
        <f t="shared" si="82"/>
        <v>1554408</v>
      </c>
      <c r="D236" s="22">
        <v>0</v>
      </c>
      <c r="E236" s="22">
        <v>0</v>
      </c>
      <c r="F236" s="23">
        <v>1554408</v>
      </c>
      <c r="G236" s="22">
        <f t="shared" si="81"/>
        <v>1271110</v>
      </c>
      <c r="H236" s="22">
        <v>0</v>
      </c>
      <c r="I236" s="22">
        <v>0</v>
      </c>
      <c r="J236" s="23">
        <v>1271110</v>
      </c>
      <c r="K236" s="22">
        <f t="shared" si="78"/>
        <v>1447825.6</v>
      </c>
      <c r="L236" s="22">
        <v>0</v>
      </c>
      <c r="M236" s="22">
        <v>0</v>
      </c>
      <c r="N236" s="22">
        <v>1447825.6</v>
      </c>
      <c r="O236" s="23"/>
      <c r="P236" s="15"/>
    </row>
    <row r="237" spans="1:16" s="14" customFormat="1" x14ac:dyDescent="0.2">
      <c r="A237" s="9" t="s">
        <v>435</v>
      </c>
      <c r="B237" s="7" t="s">
        <v>436</v>
      </c>
      <c r="C237" s="22">
        <f t="shared" si="82"/>
        <v>2892403.8</v>
      </c>
      <c r="D237" s="22">
        <v>0</v>
      </c>
      <c r="E237" s="22">
        <v>0</v>
      </c>
      <c r="F237" s="23">
        <v>2892403.8</v>
      </c>
      <c r="G237" s="22">
        <f t="shared" si="81"/>
        <v>3368551.9400000004</v>
      </c>
      <c r="H237" s="22">
        <v>0</v>
      </c>
      <c r="I237" s="22">
        <v>1120</v>
      </c>
      <c r="J237" s="23">
        <v>3367431.9400000004</v>
      </c>
      <c r="K237" s="22">
        <f t="shared" si="78"/>
        <v>3656482.79</v>
      </c>
      <c r="L237" s="22">
        <v>0</v>
      </c>
      <c r="M237" s="22">
        <v>7120</v>
      </c>
      <c r="N237" s="22">
        <v>3649362.79</v>
      </c>
      <c r="O237" s="23"/>
      <c r="P237" s="15"/>
    </row>
    <row r="238" spans="1:16" s="14" customFormat="1" x14ac:dyDescent="0.2">
      <c r="A238" s="9" t="s">
        <v>437</v>
      </c>
      <c r="B238" s="7" t="s">
        <v>438</v>
      </c>
      <c r="C238" s="22">
        <f t="shared" si="82"/>
        <v>2362566.08</v>
      </c>
      <c r="D238" s="22">
        <v>0</v>
      </c>
      <c r="E238" s="22">
        <v>0</v>
      </c>
      <c r="F238" s="23">
        <v>2362566.08</v>
      </c>
      <c r="G238" s="22">
        <f t="shared" si="81"/>
        <v>2542523.1199999996</v>
      </c>
      <c r="H238" s="22">
        <v>0</v>
      </c>
      <c r="I238" s="22">
        <v>0</v>
      </c>
      <c r="J238" s="23">
        <v>2542523.1199999996</v>
      </c>
      <c r="K238" s="22">
        <f t="shared" si="78"/>
        <v>3082789.43</v>
      </c>
      <c r="L238" s="22">
        <v>0</v>
      </c>
      <c r="M238" s="22">
        <v>0</v>
      </c>
      <c r="N238" s="22">
        <v>3082789.43</v>
      </c>
      <c r="O238" s="23"/>
      <c r="P238" s="15"/>
    </row>
    <row r="239" spans="1:16" s="14" customFormat="1" x14ac:dyDescent="0.2">
      <c r="A239" s="9" t="s">
        <v>439</v>
      </c>
      <c r="B239" s="7" t="s">
        <v>440</v>
      </c>
      <c r="C239" s="22">
        <f t="shared" si="82"/>
        <v>4488190.0999999996</v>
      </c>
      <c r="D239" s="22">
        <v>0</v>
      </c>
      <c r="E239" s="22">
        <v>0</v>
      </c>
      <c r="F239" s="23">
        <v>4488190.0999999996</v>
      </c>
      <c r="G239" s="22">
        <f t="shared" si="81"/>
        <v>5070961.9999999991</v>
      </c>
      <c r="H239" s="22">
        <v>0</v>
      </c>
      <c r="I239" s="22">
        <v>0</v>
      </c>
      <c r="J239" s="23">
        <v>5070961.9999999991</v>
      </c>
      <c r="K239" s="22">
        <f t="shared" si="78"/>
        <v>6002304.3099999996</v>
      </c>
      <c r="L239" s="22">
        <v>0</v>
      </c>
      <c r="M239" s="22">
        <v>0</v>
      </c>
      <c r="N239" s="22">
        <v>6002304.3099999996</v>
      </c>
      <c r="O239" s="23"/>
      <c r="P239" s="15"/>
    </row>
    <row r="240" spans="1:16" s="14" customFormat="1" ht="12.75" customHeight="1" x14ac:dyDescent="0.2">
      <c r="A240" s="9" t="s">
        <v>441</v>
      </c>
      <c r="B240" s="7" t="s">
        <v>442</v>
      </c>
      <c r="C240" s="22">
        <f t="shared" si="82"/>
        <v>14850</v>
      </c>
      <c r="D240" s="22">
        <v>0</v>
      </c>
      <c r="E240" s="22">
        <v>0</v>
      </c>
      <c r="F240" s="23">
        <v>14850</v>
      </c>
      <c r="G240" s="22">
        <f t="shared" si="81"/>
        <v>16290</v>
      </c>
      <c r="H240" s="22">
        <v>0</v>
      </c>
      <c r="I240" s="22">
        <v>0</v>
      </c>
      <c r="J240" s="23">
        <v>16290</v>
      </c>
      <c r="K240" s="22">
        <f t="shared" si="78"/>
        <v>20135</v>
      </c>
      <c r="L240" s="22">
        <v>0</v>
      </c>
      <c r="M240" s="22">
        <v>0</v>
      </c>
      <c r="N240" s="22">
        <v>20135</v>
      </c>
      <c r="O240" s="23"/>
      <c r="P240" s="15"/>
    </row>
    <row r="241" spans="1:33" s="14" customFormat="1" x14ac:dyDescent="0.2">
      <c r="A241" s="9" t="s">
        <v>443</v>
      </c>
      <c r="B241" s="7" t="s">
        <v>444</v>
      </c>
      <c r="C241" s="22">
        <f t="shared" si="82"/>
        <v>2039041.5</v>
      </c>
      <c r="D241" s="22">
        <v>0</v>
      </c>
      <c r="E241" s="22">
        <v>0</v>
      </c>
      <c r="F241" s="23">
        <v>2039041.5</v>
      </c>
      <c r="G241" s="22">
        <f t="shared" si="81"/>
        <v>1960743.8</v>
      </c>
      <c r="H241" s="22">
        <v>0</v>
      </c>
      <c r="I241" s="22">
        <v>0</v>
      </c>
      <c r="J241" s="23">
        <v>1960743.8</v>
      </c>
      <c r="K241" s="22">
        <f t="shared" si="78"/>
        <v>2613977.2999999998</v>
      </c>
      <c r="L241" s="22">
        <v>0</v>
      </c>
      <c r="M241" s="22">
        <v>0</v>
      </c>
      <c r="N241" s="22">
        <v>2613977.2999999998</v>
      </c>
      <c r="O241" s="23"/>
      <c r="P241" s="15"/>
    </row>
    <row r="242" spans="1:33" s="14" customFormat="1" ht="12.75" customHeight="1" x14ac:dyDescent="0.2">
      <c r="A242" s="9" t="s">
        <v>445</v>
      </c>
      <c r="B242" s="7" t="s">
        <v>446</v>
      </c>
      <c r="C242" s="22">
        <f t="shared" si="82"/>
        <v>707673</v>
      </c>
      <c r="D242" s="22">
        <v>0</v>
      </c>
      <c r="E242" s="22">
        <v>0</v>
      </c>
      <c r="F242" s="23">
        <v>707673</v>
      </c>
      <c r="G242" s="22">
        <f t="shared" si="81"/>
        <v>628851</v>
      </c>
      <c r="H242" s="22">
        <v>0</v>
      </c>
      <c r="I242" s="22">
        <v>0</v>
      </c>
      <c r="J242" s="23">
        <v>628851</v>
      </c>
      <c r="K242" s="22">
        <f t="shared" si="78"/>
        <v>834478.00000000012</v>
      </c>
      <c r="L242" s="22">
        <v>0</v>
      </c>
      <c r="M242" s="22">
        <v>0</v>
      </c>
      <c r="N242" s="22">
        <v>834478.00000000012</v>
      </c>
      <c r="O242" s="23"/>
      <c r="P242" s="15"/>
    </row>
    <row r="243" spans="1:33" s="14" customFormat="1" ht="12.75" customHeight="1" x14ac:dyDescent="0.2">
      <c r="A243" s="9" t="s">
        <v>447</v>
      </c>
      <c r="B243" s="7" t="s">
        <v>448</v>
      </c>
      <c r="C243" s="22">
        <f t="shared" si="82"/>
        <v>6529832.6899999995</v>
      </c>
      <c r="D243" s="22">
        <v>3401818.62</v>
      </c>
      <c r="E243" s="22">
        <v>6186.51</v>
      </c>
      <c r="F243" s="23">
        <v>3121827.56</v>
      </c>
      <c r="G243" s="22">
        <f t="shared" si="81"/>
        <v>9755716.6799999997</v>
      </c>
      <c r="H243" s="22">
        <v>5347095.08</v>
      </c>
      <c r="I243" s="22">
        <v>1795</v>
      </c>
      <c r="J243" s="23">
        <v>4406826.5999999996</v>
      </c>
      <c r="K243" s="22">
        <f t="shared" si="78"/>
        <v>13816912.510000002</v>
      </c>
      <c r="L243" s="22">
        <v>7736998.7000000011</v>
      </c>
      <c r="M243" s="22">
        <v>2513</v>
      </c>
      <c r="N243" s="22">
        <v>6077400.8099999996</v>
      </c>
      <c r="O243" s="23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</row>
    <row r="244" spans="1:33" s="14" customFormat="1" x14ac:dyDescent="0.2">
      <c r="A244" s="9" t="s">
        <v>449</v>
      </c>
      <c r="B244" s="7" t="s">
        <v>450</v>
      </c>
      <c r="C244" s="22">
        <f t="shared" si="82"/>
        <v>1411794.1</v>
      </c>
      <c r="D244" s="22">
        <v>0</v>
      </c>
      <c r="E244" s="22">
        <v>0</v>
      </c>
      <c r="F244" s="23">
        <v>1411794.1</v>
      </c>
      <c r="G244" s="22">
        <f t="shared" si="81"/>
        <v>1634402.1</v>
      </c>
      <c r="H244" s="22">
        <v>0</v>
      </c>
      <c r="I244" s="22">
        <v>0</v>
      </c>
      <c r="J244" s="23">
        <v>1634402.1</v>
      </c>
      <c r="K244" s="22">
        <f t="shared" si="78"/>
        <v>1866406.16</v>
      </c>
      <c r="L244" s="22">
        <v>0</v>
      </c>
      <c r="M244" s="22">
        <v>0</v>
      </c>
      <c r="N244" s="22">
        <v>1866406.16</v>
      </c>
      <c r="O244" s="23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</row>
    <row r="245" spans="1:33" s="14" customFormat="1" x14ac:dyDescent="0.2">
      <c r="A245" s="9" t="s">
        <v>823</v>
      </c>
      <c r="B245" s="7" t="s">
        <v>831</v>
      </c>
      <c r="C245" s="22"/>
      <c r="D245" s="22"/>
      <c r="E245" s="22"/>
      <c r="F245" s="23"/>
      <c r="G245" s="22"/>
      <c r="H245" s="22"/>
      <c r="I245" s="22"/>
      <c r="J245" s="23"/>
      <c r="K245" s="22">
        <f t="shared" ref="K245" si="83">SUM(L245:O245)</f>
        <v>612297.42000000004</v>
      </c>
      <c r="L245" s="22">
        <v>0</v>
      </c>
      <c r="M245" s="22">
        <v>0</v>
      </c>
      <c r="N245" s="22">
        <v>612297.42000000004</v>
      </c>
      <c r="O245" s="23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</row>
    <row r="246" spans="1:33" x14ac:dyDescent="0.2">
      <c r="A246" s="9" t="s">
        <v>451</v>
      </c>
      <c r="B246" s="7" t="s">
        <v>452</v>
      </c>
      <c r="C246" s="22">
        <f t="shared" si="82"/>
        <v>1249996.1000000001</v>
      </c>
      <c r="D246" s="22">
        <v>0</v>
      </c>
      <c r="E246" s="22">
        <v>0</v>
      </c>
      <c r="F246" s="23">
        <v>1249996.1000000001</v>
      </c>
      <c r="G246" s="22">
        <f t="shared" si="81"/>
        <v>1401117.6999999997</v>
      </c>
      <c r="H246" s="22">
        <v>0</v>
      </c>
      <c r="I246" s="22">
        <v>0</v>
      </c>
      <c r="J246" s="23">
        <v>1401117.6999999997</v>
      </c>
      <c r="K246" s="22">
        <f t="shared" si="78"/>
        <v>1698310.2</v>
      </c>
      <c r="L246" s="22">
        <v>0</v>
      </c>
      <c r="M246" s="22">
        <v>0</v>
      </c>
      <c r="N246" s="22">
        <v>1698310.2</v>
      </c>
      <c r="O246" s="23"/>
    </row>
    <row r="247" spans="1:33" x14ac:dyDescent="0.2">
      <c r="A247" s="9" t="s">
        <v>453</v>
      </c>
      <c r="B247" s="7" t="s">
        <v>454</v>
      </c>
      <c r="C247" s="22">
        <f t="shared" si="82"/>
        <v>568941.6</v>
      </c>
      <c r="D247" s="22">
        <v>0</v>
      </c>
      <c r="E247" s="22">
        <v>0</v>
      </c>
      <c r="F247" s="23">
        <v>568941.6</v>
      </c>
      <c r="G247" s="22">
        <f t="shared" si="81"/>
        <v>753464.3</v>
      </c>
      <c r="H247" s="22">
        <v>0</v>
      </c>
      <c r="I247" s="22">
        <v>0</v>
      </c>
      <c r="J247" s="23">
        <v>753464.3</v>
      </c>
      <c r="K247" s="22">
        <f t="shared" si="78"/>
        <v>551763.15999999992</v>
      </c>
      <c r="L247" s="22">
        <v>0</v>
      </c>
      <c r="M247" s="22">
        <v>0</v>
      </c>
      <c r="N247" s="22">
        <v>551763.15999999992</v>
      </c>
      <c r="O247" s="23"/>
    </row>
    <row r="248" spans="1:33" x14ac:dyDescent="0.2">
      <c r="A248" s="9" t="s">
        <v>455</v>
      </c>
      <c r="B248" s="7" t="s">
        <v>456</v>
      </c>
      <c r="C248" s="22">
        <f t="shared" si="82"/>
        <v>1135976.5000000002</v>
      </c>
      <c r="D248" s="22">
        <v>0</v>
      </c>
      <c r="E248" s="22">
        <v>0</v>
      </c>
      <c r="F248" s="23">
        <v>1135976.5000000002</v>
      </c>
      <c r="G248" s="22">
        <f t="shared" si="81"/>
        <v>1139478.8999999999</v>
      </c>
      <c r="H248" s="22">
        <v>0</v>
      </c>
      <c r="I248" s="22">
        <v>0</v>
      </c>
      <c r="J248" s="23">
        <v>1139478.8999999999</v>
      </c>
      <c r="K248" s="22">
        <f t="shared" si="78"/>
        <v>1292134.42</v>
      </c>
      <c r="L248" s="22">
        <v>0</v>
      </c>
      <c r="M248" s="22">
        <v>0</v>
      </c>
      <c r="N248" s="22">
        <v>1292134.42</v>
      </c>
      <c r="O248" s="23"/>
    </row>
    <row r="249" spans="1:33" x14ac:dyDescent="0.2">
      <c r="A249" s="9" t="s">
        <v>457</v>
      </c>
      <c r="B249" s="7" t="s">
        <v>458</v>
      </c>
      <c r="C249" s="22">
        <f t="shared" si="82"/>
        <v>392421.3</v>
      </c>
      <c r="D249" s="22">
        <v>0</v>
      </c>
      <c r="E249" s="22">
        <v>0</v>
      </c>
      <c r="F249" s="23">
        <v>392421.3</v>
      </c>
      <c r="G249" s="22">
        <f t="shared" si="81"/>
        <v>425974.2</v>
      </c>
      <c r="H249" s="22">
        <v>0</v>
      </c>
      <c r="I249" s="22">
        <v>0</v>
      </c>
      <c r="J249" s="23">
        <v>425974.2</v>
      </c>
      <c r="K249" s="22">
        <f t="shared" si="78"/>
        <v>499632.42</v>
      </c>
      <c r="L249" s="22">
        <v>0</v>
      </c>
      <c r="M249" s="22">
        <v>0</v>
      </c>
      <c r="N249" s="22">
        <v>499632.42</v>
      </c>
      <c r="O249" s="23"/>
    </row>
    <row r="250" spans="1:33" x14ac:dyDescent="0.2">
      <c r="A250" s="9" t="s">
        <v>459</v>
      </c>
      <c r="B250" s="7" t="s">
        <v>460</v>
      </c>
      <c r="C250" s="22">
        <f t="shared" si="82"/>
        <v>618808.89999999991</v>
      </c>
      <c r="D250" s="22">
        <v>0</v>
      </c>
      <c r="E250" s="22">
        <v>0</v>
      </c>
      <c r="F250" s="23">
        <v>618808.89999999991</v>
      </c>
      <c r="G250" s="22">
        <f t="shared" si="81"/>
        <v>611612.50000000012</v>
      </c>
      <c r="H250" s="22">
        <v>0</v>
      </c>
      <c r="I250" s="22">
        <v>0</v>
      </c>
      <c r="J250" s="23">
        <v>611612.50000000012</v>
      </c>
      <c r="K250" s="22">
        <f t="shared" si="78"/>
        <v>549552.43000000005</v>
      </c>
      <c r="L250" s="22">
        <v>0</v>
      </c>
      <c r="M250" s="22">
        <v>0</v>
      </c>
      <c r="N250" s="22">
        <v>549552.43000000005</v>
      </c>
      <c r="O250" s="23"/>
    </row>
    <row r="251" spans="1:33" s="25" customFormat="1" x14ac:dyDescent="0.2">
      <c r="A251" s="4"/>
      <c r="B251" s="4" t="s">
        <v>461</v>
      </c>
      <c r="C251" s="18">
        <f t="shared" ref="C251:F251" si="84">SUM(C252:C255)</f>
        <v>16344839.080000002</v>
      </c>
      <c r="D251" s="18">
        <f t="shared" si="84"/>
        <v>0</v>
      </c>
      <c r="E251" s="18">
        <f t="shared" si="84"/>
        <v>35772.400000000001</v>
      </c>
      <c r="F251" s="18">
        <f t="shared" si="84"/>
        <v>16309066.680000002</v>
      </c>
      <c r="G251" s="18">
        <f t="shared" ref="G251:J251" si="85">SUM(G252:G255)</f>
        <v>17117097.420000002</v>
      </c>
      <c r="H251" s="18">
        <f t="shared" si="85"/>
        <v>0</v>
      </c>
      <c r="I251" s="18">
        <f t="shared" si="85"/>
        <v>47915</v>
      </c>
      <c r="J251" s="18">
        <f t="shared" si="85"/>
        <v>17069182.420000002</v>
      </c>
      <c r="K251" s="18">
        <f>SUM(L251:O251)</f>
        <v>18049559.990000002</v>
      </c>
      <c r="L251" s="18">
        <f t="shared" ref="L251:N251" si="86">SUM(L252:L255)</f>
        <v>0</v>
      </c>
      <c r="M251" s="18">
        <f t="shared" si="86"/>
        <v>27776</v>
      </c>
      <c r="N251" s="18">
        <f t="shared" si="86"/>
        <v>17652412.990000002</v>
      </c>
      <c r="O251" s="28">
        <v>369371</v>
      </c>
    </row>
    <row r="252" spans="1:33" x14ac:dyDescent="0.2">
      <c r="A252" s="9" t="s">
        <v>462</v>
      </c>
      <c r="B252" s="7" t="s">
        <v>463</v>
      </c>
      <c r="C252" s="22">
        <f t="shared" si="82"/>
        <v>2892411.1999999997</v>
      </c>
      <c r="D252" s="22">
        <v>0</v>
      </c>
      <c r="E252" s="22">
        <v>0</v>
      </c>
      <c r="F252" s="23">
        <v>2892411.1999999997</v>
      </c>
      <c r="G252" s="22">
        <f t="shared" ref="G252:G255" si="87">SUM(H252:J252)</f>
        <v>3006630.8</v>
      </c>
      <c r="H252" s="22">
        <v>0</v>
      </c>
      <c r="I252" s="22">
        <v>0</v>
      </c>
      <c r="J252" s="23">
        <v>3006630.8</v>
      </c>
      <c r="K252" s="22">
        <f t="shared" si="78"/>
        <v>3359421.7</v>
      </c>
      <c r="L252" s="22">
        <v>0</v>
      </c>
      <c r="M252" s="22">
        <v>0</v>
      </c>
      <c r="N252" s="22">
        <v>3359421.7</v>
      </c>
      <c r="O252" s="23"/>
    </row>
    <row r="253" spans="1:33" x14ac:dyDescent="0.2">
      <c r="A253" s="9" t="s">
        <v>464</v>
      </c>
      <c r="B253" s="7" t="s">
        <v>465</v>
      </c>
      <c r="C253" s="22">
        <f t="shared" si="82"/>
        <v>2632805.3000000003</v>
      </c>
      <c r="D253" s="22">
        <v>0</v>
      </c>
      <c r="E253" s="22">
        <v>0</v>
      </c>
      <c r="F253" s="23">
        <v>2632805.3000000003</v>
      </c>
      <c r="G253" s="22">
        <f t="shared" si="87"/>
        <v>2510578.7000000002</v>
      </c>
      <c r="H253" s="22">
        <v>0</v>
      </c>
      <c r="I253" s="22">
        <v>0</v>
      </c>
      <c r="J253" s="23">
        <v>2510578.7000000002</v>
      </c>
      <c r="K253" s="22">
        <f t="shared" si="78"/>
        <v>2511838.7999999998</v>
      </c>
      <c r="L253" s="22">
        <v>0</v>
      </c>
      <c r="M253" s="22">
        <v>0</v>
      </c>
      <c r="N253" s="22">
        <v>2511838.7999999998</v>
      </c>
      <c r="O253" s="23"/>
    </row>
    <row r="254" spans="1:33" ht="12.75" customHeight="1" x14ac:dyDescent="0.2">
      <c r="A254" s="9" t="s">
        <v>466</v>
      </c>
      <c r="B254" s="7" t="s">
        <v>467</v>
      </c>
      <c r="C254" s="22">
        <f t="shared" si="82"/>
        <v>176326</v>
      </c>
      <c r="D254" s="22">
        <v>0</v>
      </c>
      <c r="E254" s="22">
        <v>0</v>
      </c>
      <c r="F254" s="23">
        <v>176326</v>
      </c>
      <c r="G254" s="22">
        <f t="shared" si="87"/>
        <v>168291</v>
      </c>
      <c r="H254" s="22">
        <v>0</v>
      </c>
      <c r="I254" s="22">
        <v>0</v>
      </c>
      <c r="J254" s="23">
        <v>168291</v>
      </c>
      <c r="K254" s="22">
        <f t="shared" si="78"/>
        <v>221079.79999999996</v>
      </c>
      <c r="L254" s="22">
        <v>0</v>
      </c>
      <c r="M254" s="22">
        <v>0</v>
      </c>
      <c r="N254" s="22">
        <v>221079.79999999996</v>
      </c>
      <c r="O254" s="23"/>
    </row>
    <row r="255" spans="1:33" x14ac:dyDescent="0.2">
      <c r="A255" s="9" t="s">
        <v>468</v>
      </c>
      <c r="B255" s="7" t="s">
        <v>469</v>
      </c>
      <c r="C255" s="22">
        <f t="shared" si="82"/>
        <v>10643296.580000002</v>
      </c>
      <c r="D255" s="22">
        <v>0</v>
      </c>
      <c r="E255" s="22">
        <v>35772.400000000001</v>
      </c>
      <c r="F255" s="23">
        <v>10607524.180000002</v>
      </c>
      <c r="G255" s="22">
        <f t="shared" si="87"/>
        <v>11431596.92</v>
      </c>
      <c r="H255" s="22">
        <v>0</v>
      </c>
      <c r="I255" s="22">
        <v>47915</v>
      </c>
      <c r="J255" s="23">
        <v>11383681.92</v>
      </c>
      <c r="K255" s="22">
        <f t="shared" si="78"/>
        <v>11587848.690000001</v>
      </c>
      <c r="L255" s="22">
        <v>0</v>
      </c>
      <c r="M255" s="22">
        <v>27776</v>
      </c>
      <c r="N255" s="22">
        <v>11560072.690000001</v>
      </c>
      <c r="O255" s="23"/>
    </row>
    <row r="256" spans="1:33" s="25" customFormat="1" x14ac:dyDescent="0.2">
      <c r="A256" s="4"/>
      <c r="B256" s="4" t="s">
        <v>470</v>
      </c>
      <c r="C256" s="18">
        <f t="shared" ref="C256:F256" si="88">SUM(C257:C264)</f>
        <v>102252763.52000001</v>
      </c>
      <c r="D256" s="18">
        <f t="shared" si="88"/>
        <v>21131465.760000002</v>
      </c>
      <c r="E256" s="18">
        <f t="shared" si="88"/>
        <v>406364.51</v>
      </c>
      <c r="F256" s="18">
        <f t="shared" si="88"/>
        <v>80714933.25</v>
      </c>
      <c r="G256" s="18">
        <f t="shared" ref="G256:J256" si="89">SUM(G257:G264)</f>
        <v>107324669.99000001</v>
      </c>
      <c r="H256" s="18">
        <f t="shared" si="89"/>
        <v>20236662.489999995</v>
      </c>
      <c r="I256" s="18">
        <f t="shared" si="89"/>
        <v>687906.88</v>
      </c>
      <c r="J256" s="18">
        <f t="shared" si="89"/>
        <v>86400100.62000002</v>
      </c>
      <c r="K256" s="18">
        <f>SUM(L256:O256)</f>
        <v>130189372.45999999</v>
      </c>
      <c r="L256" s="18">
        <f t="shared" ref="L256:N256" si="90">SUM(L257:L264)</f>
        <v>22313333.669999994</v>
      </c>
      <c r="M256" s="18">
        <f t="shared" si="90"/>
        <v>802321.88</v>
      </c>
      <c r="N256" s="18">
        <f t="shared" si="90"/>
        <v>105475318.91</v>
      </c>
      <c r="O256" s="28">
        <v>1598398</v>
      </c>
    </row>
    <row r="257" spans="1:16" x14ac:dyDescent="0.2">
      <c r="A257" s="9" t="s">
        <v>471</v>
      </c>
      <c r="B257" s="7" t="s">
        <v>472</v>
      </c>
      <c r="C257" s="22">
        <f t="shared" si="82"/>
        <v>5412491.3600000003</v>
      </c>
      <c r="D257" s="22">
        <v>0</v>
      </c>
      <c r="E257" s="22">
        <v>0</v>
      </c>
      <c r="F257" s="23">
        <v>5412491.3600000003</v>
      </c>
      <c r="G257" s="22">
        <f t="shared" ref="G257:G264" si="91">SUM(H257:J257)</f>
        <v>5768828.1900000004</v>
      </c>
      <c r="H257" s="22">
        <v>0</v>
      </c>
      <c r="I257" s="22">
        <v>0</v>
      </c>
      <c r="J257" s="23">
        <v>5768828.1900000004</v>
      </c>
      <c r="K257" s="22">
        <f t="shared" si="78"/>
        <v>6981947.5800000001</v>
      </c>
      <c r="L257" s="22">
        <v>0</v>
      </c>
      <c r="M257" s="22">
        <v>0</v>
      </c>
      <c r="N257" s="22">
        <v>6981947.5800000001</v>
      </c>
      <c r="O257" s="23"/>
    </row>
    <row r="258" spans="1:16" x14ac:dyDescent="0.2">
      <c r="A258" s="9" t="s">
        <v>473</v>
      </c>
      <c r="B258" s="7" t="s">
        <v>474</v>
      </c>
      <c r="C258" s="22">
        <f t="shared" si="82"/>
        <v>28352173.129999999</v>
      </c>
      <c r="D258" s="22">
        <v>0</v>
      </c>
      <c r="E258" s="22">
        <v>111889.56</v>
      </c>
      <c r="F258" s="23">
        <v>28240283.57</v>
      </c>
      <c r="G258" s="22">
        <f t="shared" si="91"/>
        <v>30539570.989999998</v>
      </c>
      <c r="H258" s="22">
        <v>0</v>
      </c>
      <c r="I258" s="22">
        <v>117195</v>
      </c>
      <c r="J258" s="23">
        <v>30422375.989999998</v>
      </c>
      <c r="K258" s="22">
        <f t="shared" si="78"/>
        <v>37053446.159999996</v>
      </c>
      <c r="L258" s="22">
        <v>0</v>
      </c>
      <c r="M258" s="22">
        <v>178185</v>
      </c>
      <c r="N258" s="22">
        <v>36875261.159999996</v>
      </c>
      <c r="O258" s="23"/>
    </row>
    <row r="259" spans="1:16" ht="12.75" customHeight="1" x14ac:dyDescent="0.2">
      <c r="A259" s="9" t="s">
        <v>475</v>
      </c>
      <c r="B259" s="7" t="s">
        <v>476</v>
      </c>
      <c r="C259" s="22">
        <f t="shared" si="82"/>
        <v>25186467.069999997</v>
      </c>
      <c r="D259" s="22">
        <v>0</v>
      </c>
      <c r="E259" s="22">
        <v>179570.95</v>
      </c>
      <c r="F259" s="23">
        <v>25006896.119999997</v>
      </c>
      <c r="G259" s="22">
        <f t="shared" si="91"/>
        <v>26287986.330000002</v>
      </c>
      <c r="H259" s="22">
        <v>0</v>
      </c>
      <c r="I259" s="22">
        <v>181593.88</v>
      </c>
      <c r="J259" s="23">
        <v>26106392.450000003</v>
      </c>
      <c r="K259" s="22">
        <f t="shared" si="78"/>
        <v>34858877.829999998</v>
      </c>
      <c r="L259" s="22">
        <v>0</v>
      </c>
      <c r="M259" s="22">
        <v>272573.88</v>
      </c>
      <c r="N259" s="22">
        <v>34586303.949999996</v>
      </c>
      <c r="O259" s="23"/>
    </row>
    <row r="260" spans="1:16" ht="12.75" customHeight="1" x14ac:dyDescent="0.2">
      <c r="A260" s="9" t="s">
        <v>477</v>
      </c>
      <c r="B260" s="7" t="s">
        <v>478</v>
      </c>
      <c r="C260" s="22">
        <f t="shared" si="82"/>
        <v>1247466.7800000003</v>
      </c>
      <c r="D260" s="22">
        <v>0</v>
      </c>
      <c r="E260" s="22">
        <v>0</v>
      </c>
      <c r="F260" s="23">
        <v>1247466.7800000003</v>
      </c>
      <c r="G260" s="22">
        <f t="shared" si="91"/>
        <v>1181494.3500000001</v>
      </c>
      <c r="H260" s="22">
        <v>0</v>
      </c>
      <c r="I260" s="22">
        <v>0</v>
      </c>
      <c r="J260" s="23">
        <v>1181494.3500000001</v>
      </c>
      <c r="K260" s="22">
        <f t="shared" si="78"/>
        <v>1240823.42</v>
      </c>
      <c r="L260" s="22">
        <v>0</v>
      </c>
      <c r="M260" s="22">
        <v>0</v>
      </c>
      <c r="N260" s="22">
        <v>1240823.42</v>
      </c>
      <c r="O260" s="23"/>
    </row>
    <row r="261" spans="1:16" ht="12.75" customHeight="1" x14ac:dyDescent="0.2">
      <c r="A261" s="9" t="s">
        <v>479</v>
      </c>
      <c r="B261" s="7" t="s">
        <v>480</v>
      </c>
      <c r="C261" s="22">
        <f t="shared" si="82"/>
        <v>10807729.499999998</v>
      </c>
      <c r="D261" s="22">
        <v>0</v>
      </c>
      <c r="E261" s="22">
        <v>114904</v>
      </c>
      <c r="F261" s="23">
        <v>10692825.499999998</v>
      </c>
      <c r="G261" s="22">
        <f t="shared" si="91"/>
        <v>11720772.729999999</v>
      </c>
      <c r="H261" s="22">
        <v>0</v>
      </c>
      <c r="I261" s="22">
        <v>379318</v>
      </c>
      <c r="J261" s="23">
        <v>11341454.729999999</v>
      </c>
      <c r="K261" s="22">
        <f t="shared" si="78"/>
        <v>13697839.380000001</v>
      </c>
      <c r="L261" s="22">
        <v>0</v>
      </c>
      <c r="M261" s="22">
        <v>311643</v>
      </c>
      <c r="N261" s="22">
        <v>13386196.380000001</v>
      </c>
      <c r="O261" s="23"/>
    </row>
    <row r="262" spans="1:16" x14ac:dyDescent="0.2">
      <c r="A262" s="9" t="s">
        <v>481</v>
      </c>
      <c r="B262" s="7" t="s">
        <v>482</v>
      </c>
      <c r="C262" s="22">
        <f t="shared" si="82"/>
        <v>1994675.29</v>
      </c>
      <c r="D262" s="22">
        <v>0</v>
      </c>
      <c r="E262" s="22">
        <v>0</v>
      </c>
      <c r="F262" s="23">
        <v>1994675.29</v>
      </c>
      <c r="G262" s="22">
        <f t="shared" si="91"/>
        <v>2426172.7299999995</v>
      </c>
      <c r="H262" s="22">
        <v>0</v>
      </c>
      <c r="I262" s="22">
        <v>0</v>
      </c>
      <c r="J262" s="23">
        <v>2426172.7299999995</v>
      </c>
      <c r="K262" s="22">
        <f t="shared" si="78"/>
        <v>2572983.1300000004</v>
      </c>
      <c r="L262" s="22">
        <v>0</v>
      </c>
      <c r="M262" s="22">
        <v>0</v>
      </c>
      <c r="N262" s="22">
        <v>2572983.1300000004</v>
      </c>
      <c r="O262" s="23"/>
    </row>
    <row r="263" spans="1:16" x14ac:dyDescent="0.2">
      <c r="A263" s="9" t="s">
        <v>483</v>
      </c>
      <c r="B263" s="7" t="s">
        <v>484</v>
      </c>
      <c r="C263" s="22">
        <f t="shared" si="82"/>
        <v>29178906.010000002</v>
      </c>
      <c r="D263" s="22">
        <v>21131465.760000002</v>
      </c>
      <c r="E263" s="22">
        <v>0</v>
      </c>
      <c r="F263" s="23">
        <v>8047440.25</v>
      </c>
      <c r="G263" s="22">
        <f t="shared" si="91"/>
        <v>29265151.049999997</v>
      </c>
      <c r="H263" s="22">
        <v>20236662.489999995</v>
      </c>
      <c r="I263" s="22">
        <v>9800</v>
      </c>
      <c r="J263" s="23">
        <v>9018688.5600000005</v>
      </c>
      <c r="K263" s="22">
        <f t="shared" si="78"/>
        <v>32018754.559999991</v>
      </c>
      <c r="L263" s="22">
        <v>22313333.669999994</v>
      </c>
      <c r="M263" s="22">
        <v>39920</v>
      </c>
      <c r="N263" s="22">
        <v>9665500.8899999969</v>
      </c>
      <c r="O263" s="23"/>
    </row>
    <row r="264" spans="1:16" ht="12.75" customHeight="1" x14ac:dyDescent="0.2">
      <c r="A264" s="9" t="s">
        <v>485</v>
      </c>
      <c r="B264" s="7" t="s">
        <v>486</v>
      </c>
      <c r="C264" s="22">
        <f t="shared" si="82"/>
        <v>72854.38</v>
      </c>
      <c r="D264" s="22">
        <v>0</v>
      </c>
      <c r="E264" s="22">
        <v>0</v>
      </c>
      <c r="F264" s="23">
        <v>72854.38</v>
      </c>
      <c r="G264" s="22">
        <f t="shared" si="91"/>
        <v>134693.62</v>
      </c>
      <c r="H264" s="22">
        <v>0</v>
      </c>
      <c r="I264" s="22">
        <v>0</v>
      </c>
      <c r="J264" s="23">
        <v>134693.62</v>
      </c>
      <c r="K264" s="22">
        <f t="shared" si="78"/>
        <v>166302.39999999999</v>
      </c>
      <c r="L264" s="22">
        <v>0</v>
      </c>
      <c r="M264" s="22">
        <v>0</v>
      </c>
      <c r="N264" s="22">
        <v>166302.39999999999</v>
      </c>
      <c r="O264" s="23"/>
    </row>
    <row r="265" spans="1:16" s="25" customFormat="1" x14ac:dyDescent="0.2">
      <c r="A265" s="4"/>
      <c r="B265" s="4" t="s">
        <v>487</v>
      </c>
      <c r="C265" s="18">
        <f t="shared" ref="C265:F265" si="92">SUM(C266:C268)</f>
        <v>17296683.190000001</v>
      </c>
      <c r="D265" s="18">
        <f t="shared" si="92"/>
        <v>0</v>
      </c>
      <c r="E265" s="18">
        <f t="shared" si="92"/>
        <v>9746</v>
      </c>
      <c r="F265" s="18">
        <f t="shared" si="92"/>
        <v>17286937.190000001</v>
      </c>
      <c r="G265" s="18">
        <f t="shared" ref="G265:J265" si="93">SUM(G266:G268)</f>
        <v>18668260.460000001</v>
      </c>
      <c r="H265" s="18">
        <f t="shared" si="93"/>
        <v>0</v>
      </c>
      <c r="I265" s="18">
        <f t="shared" si="93"/>
        <v>240</v>
      </c>
      <c r="J265" s="18">
        <f t="shared" si="93"/>
        <v>18668020.460000001</v>
      </c>
      <c r="K265" s="18">
        <f>SUM(L265:O265)</f>
        <v>23923448.48</v>
      </c>
      <c r="L265" s="18">
        <f t="shared" ref="L265:N265" si="94">SUM(L266:L268)</f>
        <v>0</v>
      </c>
      <c r="M265" s="18">
        <f t="shared" si="94"/>
        <v>2160</v>
      </c>
      <c r="N265" s="18">
        <f t="shared" si="94"/>
        <v>23488257.48</v>
      </c>
      <c r="O265" s="28">
        <v>433031</v>
      </c>
      <c r="P265" s="15"/>
    </row>
    <row r="266" spans="1:16" x14ac:dyDescent="0.2">
      <c r="A266" s="9" t="s">
        <v>488</v>
      </c>
      <c r="B266" s="7" t="s">
        <v>489</v>
      </c>
      <c r="C266" s="22">
        <f t="shared" si="82"/>
        <v>2637377.2999999998</v>
      </c>
      <c r="D266" s="22">
        <v>0</v>
      </c>
      <c r="E266" s="22">
        <v>0</v>
      </c>
      <c r="F266" s="23">
        <v>2637377.2999999998</v>
      </c>
      <c r="G266" s="22">
        <f t="shared" ref="G266:G268" si="95">SUM(H266:J266)</f>
        <v>2530142.96</v>
      </c>
      <c r="H266" s="22">
        <v>0</v>
      </c>
      <c r="I266" s="22">
        <v>0</v>
      </c>
      <c r="J266" s="23">
        <v>2530142.96</v>
      </c>
      <c r="K266" s="22">
        <f t="shared" ref="K266:K329" si="96">SUM(L266:O266)</f>
        <v>2878183.11</v>
      </c>
      <c r="L266" s="22">
        <v>0</v>
      </c>
      <c r="M266" s="22">
        <v>0</v>
      </c>
      <c r="N266" s="22">
        <v>2878183.11</v>
      </c>
      <c r="O266" s="23"/>
    </row>
    <row r="267" spans="1:16" x14ac:dyDescent="0.2">
      <c r="A267" s="9" t="s">
        <v>490</v>
      </c>
      <c r="B267" s="7" t="s">
        <v>491</v>
      </c>
      <c r="C267" s="22">
        <f t="shared" si="82"/>
        <v>11569691.210000001</v>
      </c>
      <c r="D267" s="22">
        <v>0</v>
      </c>
      <c r="E267" s="22">
        <v>9746</v>
      </c>
      <c r="F267" s="23">
        <v>11559945.210000001</v>
      </c>
      <c r="G267" s="22">
        <f t="shared" si="95"/>
        <v>12830790.18</v>
      </c>
      <c r="H267" s="22">
        <v>0</v>
      </c>
      <c r="I267" s="22">
        <v>240</v>
      </c>
      <c r="J267" s="23">
        <v>12830550.18</v>
      </c>
      <c r="K267" s="22">
        <f t="shared" si="96"/>
        <v>16936090.150000002</v>
      </c>
      <c r="L267" s="22">
        <v>0</v>
      </c>
      <c r="M267" s="22">
        <v>2160</v>
      </c>
      <c r="N267" s="22">
        <v>16933930.150000002</v>
      </c>
      <c r="O267" s="23"/>
    </row>
    <row r="268" spans="1:16" x14ac:dyDescent="0.2">
      <c r="A268" s="9" t="s">
        <v>492</v>
      </c>
      <c r="B268" s="7" t="s">
        <v>493</v>
      </c>
      <c r="C268" s="22">
        <f t="shared" si="82"/>
        <v>3089614.6800000006</v>
      </c>
      <c r="D268" s="22">
        <v>0</v>
      </c>
      <c r="E268" s="22">
        <v>0</v>
      </c>
      <c r="F268" s="23">
        <v>3089614.6800000006</v>
      </c>
      <c r="G268" s="22">
        <f t="shared" si="95"/>
        <v>3307327.32</v>
      </c>
      <c r="H268" s="22">
        <v>0</v>
      </c>
      <c r="I268" s="22">
        <v>0</v>
      </c>
      <c r="J268" s="23">
        <v>3307327.32</v>
      </c>
      <c r="K268" s="22">
        <f t="shared" si="96"/>
        <v>3676144.2199999993</v>
      </c>
      <c r="L268" s="22">
        <v>0</v>
      </c>
      <c r="M268" s="22">
        <v>0</v>
      </c>
      <c r="N268" s="22">
        <v>3676144.2199999993</v>
      </c>
      <c r="O268" s="23"/>
    </row>
    <row r="269" spans="1:16" s="25" customFormat="1" x14ac:dyDescent="0.2">
      <c r="A269" s="4"/>
      <c r="B269" s="4" t="s">
        <v>494</v>
      </c>
      <c r="C269" s="18">
        <f t="shared" ref="C269:F269" si="97">SUM(C270:C278)</f>
        <v>42325069.869999997</v>
      </c>
      <c r="D269" s="18">
        <f t="shared" si="97"/>
        <v>0</v>
      </c>
      <c r="E269" s="18">
        <f t="shared" si="97"/>
        <v>95390.6</v>
      </c>
      <c r="F269" s="18">
        <f t="shared" si="97"/>
        <v>42229679.270000003</v>
      </c>
      <c r="G269" s="18">
        <f t="shared" ref="G269:J269" si="98">SUM(G270:G278)</f>
        <v>44319948.809999995</v>
      </c>
      <c r="H269" s="18">
        <f t="shared" si="98"/>
        <v>0</v>
      </c>
      <c r="I269" s="18">
        <f t="shared" si="98"/>
        <v>100801</v>
      </c>
      <c r="J269" s="18">
        <f t="shared" si="98"/>
        <v>44219147.809999995</v>
      </c>
      <c r="K269" s="18">
        <f>SUM(L269:O269)</f>
        <v>48090842.469999999</v>
      </c>
      <c r="L269" s="18">
        <f t="shared" ref="L269:N269" si="99">SUM(L270:L278)</f>
        <v>0</v>
      </c>
      <c r="M269" s="18">
        <f t="shared" si="99"/>
        <v>115681</v>
      </c>
      <c r="N269" s="18">
        <f t="shared" si="99"/>
        <v>47041344.469999999</v>
      </c>
      <c r="O269" s="28">
        <v>933817</v>
      </c>
    </row>
    <row r="270" spans="1:16" x14ac:dyDescent="0.2">
      <c r="A270" s="9" t="s">
        <v>495</v>
      </c>
      <c r="B270" s="7" t="s">
        <v>496</v>
      </c>
      <c r="C270" s="22">
        <f t="shared" si="82"/>
        <v>573205.20000000007</v>
      </c>
      <c r="D270" s="22">
        <v>0</v>
      </c>
      <c r="E270" s="22">
        <v>0</v>
      </c>
      <c r="F270" s="23">
        <v>573205.20000000007</v>
      </c>
      <c r="G270" s="22">
        <f t="shared" ref="G270:G278" si="100">SUM(H270:J270)</f>
        <v>580511.5</v>
      </c>
      <c r="H270" s="22">
        <v>0</v>
      </c>
      <c r="I270" s="22">
        <v>0</v>
      </c>
      <c r="J270" s="23">
        <v>580511.5</v>
      </c>
      <c r="K270" s="22">
        <f t="shared" si="96"/>
        <v>636093.77000000014</v>
      </c>
      <c r="L270" s="22">
        <v>0</v>
      </c>
      <c r="M270" s="22">
        <v>0</v>
      </c>
      <c r="N270" s="22">
        <v>636093.77000000014</v>
      </c>
      <c r="O270" s="23"/>
    </row>
    <row r="271" spans="1:16" x14ac:dyDescent="0.2">
      <c r="A271" s="9" t="s">
        <v>497</v>
      </c>
      <c r="B271" s="7" t="s">
        <v>498</v>
      </c>
      <c r="C271" s="22">
        <f t="shared" ref="C271:C334" si="101">SUM(D271:F271)</f>
        <v>1935097.1099999999</v>
      </c>
      <c r="D271" s="22">
        <v>0</v>
      </c>
      <c r="E271" s="22">
        <v>0</v>
      </c>
      <c r="F271" s="23">
        <v>1935097.1099999999</v>
      </c>
      <c r="G271" s="22">
        <f t="shared" si="100"/>
        <v>1999503.9100000001</v>
      </c>
      <c r="H271" s="22">
        <v>0</v>
      </c>
      <c r="I271" s="22">
        <v>0</v>
      </c>
      <c r="J271" s="23">
        <v>1999503.9100000001</v>
      </c>
      <c r="K271" s="22">
        <f t="shared" si="96"/>
        <v>2165872.7999999998</v>
      </c>
      <c r="L271" s="22">
        <v>0</v>
      </c>
      <c r="M271" s="22">
        <v>0</v>
      </c>
      <c r="N271" s="22">
        <v>2165872.7999999998</v>
      </c>
      <c r="O271" s="23"/>
    </row>
    <row r="272" spans="1:16" x14ac:dyDescent="0.2">
      <c r="A272" s="9" t="s">
        <v>499</v>
      </c>
      <c r="B272" s="7" t="s">
        <v>500</v>
      </c>
      <c r="C272" s="22">
        <f t="shared" si="101"/>
        <v>21756595.719999999</v>
      </c>
      <c r="D272" s="22">
        <v>0</v>
      </c>
      <c r="E272" s="22">
        <v>95270.6</v>
      </c>
      <c r="F272" s="23">
        <v>21661325.119999997</v>
      </c>
      <c r="G272" s="22">
        <f t="shared" si="100"/>
        <v>22598268.52</v>
      </c>
      <c r="H272" s="22">
        <v>0</v>
      </c>
      <c r="I272" s="22">
        <v>100321</v>
      </c>
      <c r="J272" s="23">
        <v>22497947.52</v>
      </c>
      <c r="K272" s="22">
        <f t="shared" si="96"/>
        <v>23197080.299999997</v>
      </c>
      <c r="L272" s="22">
        <v>0</v>
      </c>
      <c r="M272" s="22">
        <v>111031</v>
      </c>
      <c r="N272" s="22">
        <v>23086049.299999997</v>
      </c>
      <c r="O272" s="23"/>
    </row>
    <row r="273" spans="1:16" ht="12.75" customHeight="1" x14ac:dyDescent="0.2">
      <c r="A273" s="9" t="s">
        <v>501</v>
      </c>
      <c r="B273" s="7" t="s">
        <v>502</v>
      </c>
      <c r="C273" s="22">
        <f t="shared" si="101"/>
        <v>1878914.7000000002</v>
      </c>
      <c r="D273" s="22">
        <v>0</v>
      </c>
      <c r="E273" s="22">
        <v>0</v>
      </c>
      <c r="F273" s="23">
        <v>1878914.7000000002</v>
      </c>
      <c r="G273" s="22">
        <f t="shared" si="100"/>
        <v>1046746.24</v>
      </c>
      <c r="H273" s="22">
        <v>0</v>
      </c>
      <c r="I273" s="22">
        <v>0</v>
      </c>
      <c r="J273" s="23">
        <v>1046746.24</v>
      </c>
      <c r="K273" s="22">
        <f t="shared" si="96"/>
        <v>0</v>
      </c>
      <c r="L273" s="22">
        <v>0</v>
      </c>
      <c r="M273" s="22">
        <v>0</v>
      </c>
      <c r="N273" s="22">
        <v>0</v>
      </c>
      <c r="O273" s="23"/>
    </row>
    <row r="274" spans="1:16" ht="12.75" customHeight="1" x14ac:dyDescent="0.2">
      <c r="A274" s="9" t="s">
        <v>503</v>
      </c>
      <c r="B274" s="7" t="s">
        <v>504</v>
      </c>
      <c r="C274" s="22">
        <f t="shared" si="101"/>
        <v>10155199.34</v>
      </c>
      <c r="D274" s="22">
        <v>0</v>
      </c>
      <c r="E274" s="22">
        <v>120</v>
      </c>
      <c r="F274" s="23">
        <v>10155079.34</v>
      </c>
      <c r="G274" s="22">
        <f t="shared" si="100"/>
        <v>10775352.959999997</v>
      </c>
      <c r="H274" s="22">
        <v>0</v>
      </c>
      <c r="I274" s="22">
        <v>480</v>
      </c>
      <c r="J274" s="23">
        <v>10774872.959999997</v>
      </c>
      <c r="K274" s="22">
        <f t="shared" si="96"/>
        <v>12719770.73</v>
      </c>
      <c r="L274" s="22">
        <v>0</v>
      </c>
      <c r="M274" s="22">
        <v>4650</v>
      </c>
      <c r="N274" s="22">
        <v>12715120.73</v>
      </c>
      <c r="O274" s="23"/>
    </row>
    <row r="275" spans="1:16" x14ac:dyDescent="0.2">
      <c r="A275" s="9" t="s">
        <v>505</v>
      </c>
      <c r="B275" s="7" t="s">
        <v>506</v>
      </c>
      <c r="C275" s="22">
        <f t="shared" si="101"/>
        <v>1063532.1000000001</v>
      </c>
      <c r="D275" s="22">
        <v>0</v>
      </c>
      <c r="E275" s="22">
        <v>0</v>
      </c>
      <c r="F275" s="23">
        <v>1063532.1000000001</v>
      </c>
      <c r="G275" s="22">
        <f t="shared" si="100"/>
        <v>932623.60000000009</v>
      </c>
      <c r="H275" s="22">
        <v>0</v>
      </c>
      <c r="I275" s="22">
        <v>0</v>
      </c>
      <c r="J275" s="23">
        <v>932623.60000000009</v>
      </c>
      <c r="K275" s="22">
        <f t="shared" si="96"/>
        <v>1106352.81</v>
      </c>
      <c r="L275" s="22">
        <v>0</v>
      </c>
      <c r="M275" s="22">
        <v>0</v>
      </c>
      <c r="N275" s="22">
        <v>1106352.81</v>
      </c>
      <c r="O275" s="23"/>
    </row>
    <row r="276" spans="1:16" ht="12.75" customHeight="1" x14ac:dyDescent="0.2">
      <c r="A276" s="9" t="s">
        <v>507</v>
      </c>
      <c r="B276" s="7" t="s">
        <v>508</v>
      </c>
      <c r="C276" s="22">
        <f t="shared" si="101"/>
        <v>2747791</v>
      </c>
      <c r="D276" s="22">
        <v>0</v>
      </c>
      <c r="E276" s="22">
        <v>0</v>
      </c>
      <c r="F276" s="23">
        <v>2747791</v>
      </c>
      <c r="G276" s="22">
        <f t="shared" si="100"/>
        <v>3305760.32</v>
      </c>
      <c r="H276" s="22">
        <v>0</v>
      </c>
      <c r="I276" s="22">
        <v>0</v>
      </c>
      <c r="J276" s="23">
        <v>3305760.32</v>
      </c>
      <c r="K276" s="22">
        <f t="shared" si="96"/>
        <v>4012749.3199999994</v>
      </c>
      <c r="L276" s="22">
        <v>0</v>
      </c>
      <c r="M276" s="22">
        <v>0</v>
      </c>
      <c r="N276" s="22">
        <v>4012749.3199999994</v>
      </c>
      <c r="O276" s="23"/>
    </row>
    <row r="277" spans="1:16" x14ac:dyDescent="0.2">
      <c r="A277" s="9" t="s">
        <v>509</v>
      </c>
      <c r="B277" s="7" t="s">
        <v>510</v>
      </c>
      <c r="C277" s="22">
        <f t="shared" si="101"/>
        <v>0</v>
      </c>
      <c r="D277" s="22">
        <v>0</v>
      </c>
      <c r="E277" s="22">
        <v>0</v>
      </c>
      <c r="F277" s="23">
        <v>0</v>
      </c>
      <c r="G277" s="22">
        <f t="shared" si="100"/>
        <v>0</v>
      </c>
      <c r="H277" s="22">
        <v>0</v>
      </c>
      <c r="I277" s="22">
        <v>0</v>
      </c>
      <c r="J277" s="23">
        <v>0</v>
      </c>
      <c r="K277" s="22">
        <f t="shared" si="96"/>
        <v>0</v>
      </c>
      <c r="L277" s="22">
        <v>0</v>
      </c>
      <c r="M277" s="22">
        <v>0</v>
      </c>
      <c r="N277" s="22">
        <v>0</v>
      </c>
      <c r="O277" s="23"/>
    </row>
    <row r="278" spans="1:16" x14ac:dyDescent="0.2">
      <c r="A278" s="9" t="s">
        <v>511</v>
      </c>
      <c r="B278" s="7" t="s">
        <v>512</v>
      </c>
      <c r="C278" s="22">
        <f t="shared" si="101"/>
        <v>2214734.7000000002</v>
      </c>
      <c r="D278" s="22">
        <v>0</v>
      </c>
      <c r="E278" s="22">
        <v>0</v>
      </c>
      <c r="F278" s="23">
        <v>2214734.7000000002</v>
      </c>
      <c r="G278" s="22">
        <f t="shared" si="100"/>
        <v>3081181.76</v>
      </c>
      <c r="H278" s="22">
        <v>0</v>
      </c>
      <c r="I278" s="22">
        <v>0</v>
      </c>
      <c r="J278" s="23">
        <v>3081181.76</v>
      </c>
      <c r="K278" s="22">
        <f t="shared" si="96"/>
        <v>3319105.7399999998</v>
      </c>
      <c r="L278" s="22">
        <v>0</v>
      </c>
      <c r="M278" s="22">
        <v>0</v>
      </c>
      <c r="N278" s="22">
        <v>3319105.7399999998</v>
      </c>
      <c r="O278" s="23"/>
    </row>
    <row r="279" spans="1:16" s="25" customFormat="1" x14ac:dyDescent="0.2">
      <c r="A279" s="4"/>
      <c r="B279" s="4" t="s">
        <v>513</v>
      </c>
      <c r="C279" s="18">
        <f t="shared" ref="C279:F279" si="102">SUM(C280:C286)</f>
        <v>22037668.580000002</v>
      </c>
      <c r="D279" s="18">
        <f t="shared" si="102"/>
        <v>0</v>
      </c>
      <c r="E279" s="18">
        <f t="shared" si="102"/>
        <v>37248.800000000003</v>
      </c>
      <c r="F279" s="18">
        <f t="shared" si="102"/>
        <v>22000419.780000001</v>
      </c>
      <c r="G279" s="18">
        <f t="shared" ref="G279:J279" si="103">SUM(G280:G286)</f>
        <v>24333207.140000001</v>
      </c>
      <c r="H279" s="18">
        <f t="shared" si="103"/>
        <v>0</v>
      </c>
      <c r="I279" s="18">
        <f t="shared" si="103"/>
        <v>57999</v>
      </c>
      <c r="J279" s="18">
        <f t="shared" si="103"/>
        <v>24275208.140000001</v>
      </c>
      <c r="K279" s="18">
        <f>SUM(L279:O279)</f>
        <v>27528122.260000002</v>
      </c>
      <c r="L279" s="18">
        <f t="shared" ref="L279:N279" si="104">SUM(L280:L286)</f>
        <v>0</v>
      </c>
      <c r="M279" s="18">
        <f t="shared" si="104"/>
        <v>53851</v>
      </c>
      <c r="N279" s="18">
        <f t="shared" si="104"/>
        <v>26978818.260000002</v>
      </c>
      <c r="O279" s="28">
        <v>495453</v>
      </c>
      <c r="P279" s="15"/>
    </row>
    <row r="280" spans="1:16" x14ac:dyDescent="0.2">
      <c r="A280" s="9" t="s">
        <v>514</v>
      </c>
      <c r="B280" s="7" t="s">
        <v>515</v>
      </c>
      <c r="C280" s="22">
        <f t="shared" si="101"/>
        <v>1459366.6999999997</v>
      </c>
      <c r="D280" s="22">
        <v>0</v>
      </c>
      <c r="E280" s="22">
        <v>0</v>
      </c>
      <c r="F280" s="23">
        <v>1459366.6999999997</v>
      </c>
      <c r="G280" s="22">
        <f t="shared" ref="G280:G286" si="105">SUM(H280:J280)</f>
        <v>1745482.7000000002</v>
      </c>
      <c r="H280" s="22">
        <v>0</v>
      </c>
      <c r="I280" s="22">
        <v>0</v>
      </c>
      <c r="J280" s="23">
        <v>1745482.7000000002</v>
      </c>
      <c r="K280" s="22">
        <f t="shared" si="96"/>
        <v>1989351.8399999999</v>
      </c>
      <c r="L280" s="22">
        <v>0</v>
      </c>
      <c r="M280" s="22">
        <v>0</v>
      </c>
      <c r="N280" s="22">
        <v>1989351.8399999999</v>
      </c>
      <c r="O280" s="23"/>
    </row>
    <row r="281" spans="1:16" x14ac:dyDescent="0.2">
      <c r="A281" s="9" t="s">
        <v>516</v>
      </c>
      <c r="B281" s="7" t="s">
        <v>517</v>
      </c>
      <c r="C281" s="22">
        <f t="shared" si="101"/>
        <v>1019400.6000000001</v>
      </c>
      <c r="D281" s="22">
        <v>0</v>
      </c>
      <c r="E281" s="22">
        <v>0</v>
      </c>
      <c r="F281" s="23">
        <v>1019400.6000000001</v>
      </c>
      <c r="G281" s="22">
        <f t="shared" si="105"/>
        <v>1484181.8599999999</v>
      </c>
      <c r="H281" s="22">
        <v>0</v>
      </c>
      <c r="I281" s="22">
        <v>0</v>
      </c>
      <c r="J281" s="23">
        <v>1484181.8599999999</v>
      </c>
      <c r="K281" s="22">
        <f t="shared" si="96"/>
        <v>1611280.6500000001</v>
      </c>
      <c r="L281" s="22">
        <v>0</v>
      </c>
      <c r="M281" s="22">
        <v>0</v>
      </c>
      <c r="N281" s="22">
        <v>1611280.6500000001</v>
      </c>
      <c r="O281" s="23"/>
    </row>
    <row r="282" spans="1:16" ht="12.75" customHeight="1" x14ac:dyDescent="0.2">
      <c r="A282" s="9" t="s">
        <v>518</v>
      </c>
      <c r="B282" s="7" t="s">
        <v>519</v>
      </c>
      <c r="C282" s="22">
        <f t="shared" si="101"/>
        <v>892360.8</v>
      </c>
      <c r="D282" s="22">
        <v>0</v>
      </c>
      <c r="E282" s="22">
        <v>0</v>
      </c>
      <c r="F282" s="23">
        <v>892360.8</v>
      </c>
      <c r="G282" s="22">
        <f t="shared" si="105"/>
        <v>1229285.3999999999</v>
      </c>
      <c r="H282" s="22">
        <v>0</v>
      </c>
      <c r="I282" s="22">
        <v>0</v>
      </c>
      <c r="J282" s="23">
        <v>1229285.3999999999</v>
      </c>
      <c r="K282" s="22">
        <f t="shared" si="96"/>
        <v>1576763.3599999999</v>
      </c>
      <c r="L282" s="22">
        <v>0</v>
      </c>
      <c r="M282" s="22">
        <v>0</v>
      </c>
      <c r="N282" s="22">
        <v>1576763.3599999999</v>
      </c>
      <c r="O282" s="23"/>
    </row>
    <row r="283" spans="1:16" x14ac:dyDescent="0.2">
      <c r="A283" s="9" t="s">
        <v>520</v>
      </c>
      <c r="B283" s="7" t="s">
        <v>521</v>
      </c>
      <c r="C283" s="22">
        <f t="shared" si="101"/>
        <v>1386408.4999999998</v>
      </c>
      <c r="D283" s="22">
        <v>0</v>
      </c>
      <c r="E283" s="22">
        <v>0</v>
      </c>
      <c r="F283" s="23">
        <v>1386408.4999999998</v>
      </c>
      <c r="G283" s="22">
        <f t="shared" si="105"/>
        <v>1691360.16</v>
      </c>
      <c r="H283" s="22">
        <v>0</v>
      </c>
      <c r="I283" s="22">
        <v>0</v>
      </c>
      <c r="J283" s="23">
        <v>1691360.16</v>
      </c>
      <c r="K283" s="22">
        <f t="shared" si="96"/>
        <v>1979810.79</v>
      </c>
      <c r="L283" s="22">
        <v>0</v>
      </c>
      <c r="M283" s="22">
        <v>0</v>
      </c>
      <c r="N283" s="22">
        <v>1979810.79</v>
      </c>
      <c r="O283" s="23"/>
    </row>
    <row r="284" spans="1:16" x14ac:dyDescent="0.2">
      <c r="A284" s="9" t="s">
        <v>522</v>
      </c>
      <c r="B284" s="7" t="s">
        <v>523</v>
      </c>
      <c r="C284" s="22">
        <f t="shared" si="101"/>
        <v>2336777.5</v>
      </c>
      <c r="D284" s="22">
        <v>0</v>
      </c>
      <c r="E284" s="22">
        <v>0</v>
      </c>
      <c r="F284" s="23">
        <v>2336777.5</v>
      </c>
      <c r="G284" s="22">
        <f t="shared" si="105"/>
        <v>2616038.4999999995</v>
      </c>
      <c r="H284" s="22">
        <v>0</v>
      </c>
      <c r="I284" s="22">
        <v>0</v>
      </c>
      <c r="J284" s="23">
        <v>2616038.4999999995</v>
      </c>
      <c r="K284" s="22">
        <f t="shared" si="96"/>
        <v>3102122.06</v>
      </c>
      <c r="L284" s="22">
        <v>0</v>
      </c>
      <c r="M284" s="22">
        <v>0</v>
      </c>
      <c r="N284" s="22">
        <v>3102122.06</v>
      </c>
      <c r="O284" s="23"/>
    </row>
    <row r="285" spans="1:16" ht="12.75" customHeight="1" x14ac:dyDescent="0.2">
      <c r="A285" s="9" t="s">
        <v>524</v>
      </c>
      <c r="B285" s="7" t="s">
        <v>525</v>
      </c>
      <c r="C285" s="22">
        <f t="shared" si="101"/>
        <v>1480976.2999999998</v>
      </c>
      <c r="D285" s="22">
        <v>0</v>
      </c>
      <c r="E285" s="22">
        <v>0</v>
      </c>
      <c r="F285" s="23">
        <v>1480976.2999999998</v>
      </c>
      <c r="G285" s="22">
        <f t="shared" si="105"/>
        <v>1440430.7</v>
      </c>
      <c r="H285" s="22">
        <v>0</v>
      </c>
      <c r="I285" s="22">
        <v>0</v>
      </c>
      <c r="J285" s="23">
        <v>1440430.7</v>
      </c>
      <c r="K285" s="22">
        <f t="shared" si="96"/>
        <v>1884924.24</v>
      </c>
      <c r="L285" s="22">
        <v>0</v>
      </c>
      <c r="M285" s="22">
        <v>0</v>
      </c>
      <c r="N285" s="22">
        <v>1884924.24</v>
      </c>
      <c r="O285" s="23"/>
    </row>
    <row r="286" spans="1:16" x14ac:dyDescent="0.2">
      <c r="A286" s="9" t="s">
        <v>526</v>
      </c>
      <c r="B286" s="7" t="s">
        <v>527</v>
      </c>
      <c r="C286" s="22">
        <f t="shared" si="101"/>
        <v>13462378.180000003</v>
      </c>
      <c r="D286" s="22">
        <v>0</v>
      </c>
      <c r="E286" s="22">
        <v>37248.800000000003</v>
      </c>
      <c r="F286" s="23">
        <v>13425129.380000003</v>
      </c>
      <c r="G286" s="22">
        <f t="shared" si="105"/>
        <v>14126427.82</v>
      </c>
      <c r="H286" s="22">
        <v>0</v>
      </c>
      <c r="I286" s="22">
        <v>57999</v>
      </c>
      <c r="J286" s="23">
        <v>14068428.82</v>
      </c>
      <c r="K286" s="22">
        <f t="shared" si="96"/>
        <v>14888416.320000002</v>
      </c>
      <c r="L286" s="22">
        <v>0</v>
      </c>
      <c r="M286" s="22">
        <v>53851</v>
      </c>
      <c r="N286" s="22">
        <v>14834565.320000002</v>
      </c>
      <c r="O286" s="23"/>
      <c r="P286" s="14"/>
    </row>
    <row r="287" spans="1:16" s="25" customFormat="1" x14ac:dyDescent="0.2">
      <c r="A287" s="4"/>
      <c r="B287" s="4" t="s">
        <v>528</v>
      </c>
      <c r="C287" s="18">
        <f t="shared" ref="C287:F287" si="106">SUM(C288:C371)</f>
        <v>987833346.61000013</v>
      </c>
      <c r="D287" s="18">
        <f t="shared" si="106"/>
        <v>280890969.89999998</v>
      </c>
      <c r="E287" s="18">
        <f t="shared" si="106"/>
        <v>23883776.620000001</v>
      </c>
      <c r="F287" s="18">
        <f t="shared" si="106"/>
        <v>683058600.09000027</v>
      </c>
      <c r="G287" s="18">
        <f>SUM(G288:G371)</f>
        <v>1133346893.9000003</v>
      </c>
      <c r="H287" s="18">
        <f>SUM(H288:H371)</f>
        <v>312240629.18000001</v>
      </c>
      <c r="I287" s="18">
        <f>SUM(I288:I371)</f>
        <v>26116954.160000004</v>
      </c>
      <c r="J287" s="18">
        <f>SUM(J288:J371)</f>
        <v>794989310.5600003</v>
      </c>
      <c r="K287" s="18">
        <f>SUM(L287:O287)</f>
        <v>1304912832.5699999</v>
      </c>
      <c r="L287" s="18">
        <f t="shared" ref="L287:N287" si="107">SUM(L288:L371)</f>
        <v>369093350.19000006</v>
      </c>
      <c r="M287" s="18">
        <f t="shared" si="107"/>
        <v>38038772.049999997</v>
      </c>
      <c r="N287" s="18">
        <f t="shared" si="107"/>
        <v>880839647.3299998</v>
      </c>
      <c r="O287" s="28">
        <v>16941063</v>
      </c>
    </row>
    <row r="288" spans="1:16" x14ac:dyDescent="0.2">
      <c r="A288" s="9" t="s">
        <v>529</v>
      </c>
      <c r="B288" s="7" t="s">
        <v>530</v>
      </c>
      <c r="C288" s="22">
        <f t="shared" si="101"/>
        <v>47030849.310000002</v>
      </c>
      <c r="D288" s="22">
        <v>0</v>
      </c>
      <c r="E288" s="22">
        <v>2905131.0200000005</v>
      </c>
      <c r="F288" s="23">
        <v>44125718.289999999</v>
      </c>
      <c r="G288" s="22">
        <f t="shared" ref="G288:G351" si="108">SUM(H288:J288)</f>
        <v>52657448.460000008</v>
      </c>
      <c r="H288" s="22">
        <v>0</v>
      </c>
      <c r="I288" s="22">
        <v>3213717.1000000006</v>
      </c>
      <c r="J288" s="23">
        <v>49443731.360000007</v>
      </c>
      <c r="K288" s="22">
        <f t="shared" si="96"/>
        <v>54520924.899999999</v>
      </c>
      <c r="L288" s="22">
        <v>0</v>
      </c>
      <c r="M288" s="22">
        <v>4199912.5200000005</v>
      </c>
      <c r="N288" s="22">
        <v>50321012.379999995</v>
      </c>
      <c r="O288" s="23"/>
    </row>
    <row r="289" spans="1:16" x14ac:dyDescent="0.2">
      <c r="A289" s="9" t="s">
        <v>531</v>
      </c>
      <c r="B289" s="7" t="s">
        <v>532</v>
      </c>
      <c r="C289" s="22">
        <f t="shared" si="101"/>
        <v>43552514.860000007</v>
      </c>
      <c r="D289" s="22">
        <v>14485566.260000002</v>
      </c>
      <c r="E289" s="22">
        <v>620002.81000000006</v>
      </c>
      <c r="F289" s="23">
        <v>28446945.790000003</v>
      </c>
      <c r="G289" s="22">
        <f t="shared" si="108"/>
        <v>46788594.670000002</v>
      </c>
      <c r="H289" s="22">
        <v>17054769.969999999</v>
      </c>
      <c r="I289" s="22">
        <v>465910</v>
      </c>
      <c r="J289" s="23">
        <v>29267914.699999999</v>
      </c>
      <c r="K289" s="22">
        <f t="shared" si="96"/>
        <v>49546163.850000001</v>
      </c>
      <c r="L289" s="22">
        <v>17196547.780000001</v>
      </c>
      <c r="M289" s="22">
        <v>1752944</v>
      </c>
      <c r="N289" s="22">
        <v>30596672.07</v>
      </c>
      <c r="O289" s="23"/>
    </row>
    <row r="290" spans="1:16" s="14" customFormat="1" x14ac:dyDescent="0.2">
      <c r="A290" s="9" t="s">
        <v>533</v>
      </c>
      <c r="B290" s="7" t="s">
        <v>534</v>
      </c>
      <c r="C290" s="22">
        <f t="shared" si="101"/>
        <v>75316991.359999999</v>
      </c>
      <c r="D290" s="22">
        <v>0</v>
      </c>
      <c r="E290" s="22">
        <v>1329955.8199999998</v>
      </c>
      <c r="F290" s="23">
        <v>73987035.540000007</v>
      </c>
      <c r="G290" s="22">
        <f t="shared" si="108"/>
        <v>81167548.11999999</v>
      </c>
      <c r="H290" s="22">
        <v>0</v>
      </c>
      <c r="I290" s="22">
        <v>1578513.5899999999</v>
      </c>
      <c r="J290" s="23">
        <v>79589034.529999986</v>
      </c>
      <c r="K290" s="22">
        <f t="shared" si="96"/>
        <v>88826106.320000008</v>
      </c>
      <c r="L290" s="22">
        <v>0</v>
      </c>
      <c r="M290" s="22">
        <v>2073476.0600000005</v>
      </c>
      <c r="N290" s="22">
        <v>86752630.260000005</v>
      </c>
      <c r="O290" s="23"/>
    </row>
    <row r="291" spans="1:16" s="14" customFormat="1" x14ac:dyDescent="0.2">
      <c r="A291" s="9" t="s">
        <v>535</v>
      </c>
      <c r="B291" s="7" t="s">
        <v>536</v>
      </c>
      <c r="C291" s="22">
        <f t="shared" si="101"/>
        <v>73124499.439999998</v>
      </c>
      <c r="D291" s="22">
        <v>30967658.170000002</v>
      </c>
      <c r="E291" s="22">
        <v>8109645.6699999999</v>
      </c>
      <c r="F291" s="23">
        <v>34047195.600000001</v>
      </c>
      <c r="G291" s="22">
        <f t="shared" si="108"/>
        <v>80907006.98999998</v>
      </c>
      <c r="H291" s="22">
        <v>36808915.859999992</v>
      </c>
      <c r="I291" s="22">
        <v>7858445.4799999995</v>
      </c>
      <c r="J291" s="23">
        <v>36239645.649999999</v>
      </c>
      <c r="K291" s="22">
        <f t="shared" si="96"/>
        <v>100123546.51000001</v>
      </c>
      <c r="L291" s="22">
        <v>38660289.109999999</v>
      </c>
      <c r="M291" s="22">
        <v>11622967.240000002</v>
      </c>
      <c r="N291" s="22">
        <v>49840290.160000004</v>
      </c>
      <c r="O291" s="23"/>
    </row>
    <row r="292" spans="1:16" s="14" customFormat="1" x14ac:dyDescent="0.2">
      <c r="A292" s="9" t="s">
        <v>537</v>
      </c>
      <c r="B292" s="7" t="s">
        <v>538</v>
      </c>
      <c r="C292" s="22">
        <f t="shared" si="101"/>
        <v>21338434.309999999</v>
      </c>
      <c r="D292" s="22">
        <v>0</v>
      </c>
      <c r="E292" s="22">
        <v>1080034</v>
      </c>
      <c r="F292" s="23">
        <v>20258400.309999999</v>
      </c>
      <c r="G292" s="22">
        <f t="shared" si="108"/>
        <v>22744651.330000002</v>
      </c>
      <c r="H292" s="22">
        <v>0</v>
      </c>
      <c r="I292" s="22">
        <v>1348346</v>
      </c>
      <c r="J292" s="23">
        <v>21396305.330000002</v>
      </c>
      <c r="K292" s="22">
        <f t="shared" si="96"/>
        <v>22987325.269999996</v>
      </c>
      <c r="L292" s="22">
        <v>0</v>
      </c>
      <c r="M292" s="22">
        <v>1475228</v>
      </c>
      <c r="N292" s="22">
        <v>21512097.269999996</v>
      </c>
      <c r="O292" s="23"/>
    </row>
    <row r="293" spans="1:16" s="14" customFormat="1" x14ac:dyDescent="0.2">
      <c r="A293" s="9" t="s">
        <v>539</v>
      </c>
      <c r="B293" s="7" t="s">
        <v>540</v>
      </c>
      <c r="C293" s="22">
        <f t="shared" si="101"/>
        <v>8182693.0999999996</v>
      </c>
      <c r="D293" s="22">
        <v>0</v>
      </c>
      <c r="E293" s="22">
        <v>0</v>
      </c>
      <c r="F293" s="23">
        <v>8182693.0999999996</v>
      </c>
      <c r="G293" s="22">
        <f t="shared" si="108"/>
        <v>9217097.6500000004</v>
      </c>
      <c r="H293" s="22">
        <v>0</v>
      </c>
      <c r="I293" s="22">
        <v>11580</v>
      </c>
      <c r="J293" s="23">
        <v>9205517.6500000004</v>
      </c>
      <c r="K293" s="22">
        <f t="shared" si="96"/>
        <v>9547103.2300000004</v>
      </c>
      <c r="L293" s="22">
        <v>0</v>
      </c>
      <c r="M293" s="22">
        <v>52140</v>
      </c>
      <c r="N293" s="22">
        <v>9494963.2300000004</v>
      </c>
      <c r="O293" s="23"/>
    </row>
    <row r="294" spans="1:16" s="14" customFormat="1" x14ac:dyDescent="0.2">
      <c r="A294" s="9" t="s">
        <v>541</v>
      </c>
      <c r="B294" s="7" t="s">
        <v>542</v>
      </c>
      <c r="C294" s="22">
        <f t="shared" si="101"/>
        <v>6348124.5099999998</v>
      </c>
      <c r="D294" s="22">
        <v>0</v>
      </c>
      <c r="E294" s="22">
        <v>0</v>
      </c>
      <c r="F294" s="23">
        <v>6348124.5099999998</v>
      </c>
      <c r="G294" s="22">
        <f t="shared" si="108"/>
        <v>6429059.6299999999</v>
      </c>
      <c r="H294" s="22">
        <v>0</v>
      </c>
      <c r="I294" s="22">
        <v>0</v>
      </c>
      <c r="J294" s="23">
        <v>6429059.6299999999</v>
      </c>
      <c r="K294" s="22">
        <f t="shared" si="96"/>
        <v>6787543.9800000004</v>
      </c>
      <c r="L294" s="22">
        <v>0</v>
      </c>
      <c r="M294" s="22">
        <v>0</v>
      </c>
      <c r="N294" s="22">
        <v>6787543.9800000004</v>
      </c>
      <c r="O294" s="23"/>
    </row>
    <row r="295" spans="1:16" s="14" customFormat="1" x14ac:dyDescent="0.2">
      <c r="A295" s="9" t="s">
        <v>543</v>
      </c>
      <c r="B295" s="7" t="s">
        <v>544</v>
      </c>
      <c r="C295" s="22">
        <f t="shared" si="101"/>
        <v>1733757.42</v>
      </c>
      <c r="D295" s="22">
        <v>0</v>
      </c>
      <c r="E295" s="22">
        <v>0</v>
      </c>
      <c r="F295" s="23">
        <v>1733757.42</v>
      </c>
      <c r="G295" s="22">
        <f t="shared" si="108"/>
        <v>2008329.3</v>
      </c>
      <c r="H295" s="22">
        <v>0</v>
      </c>
      <c r="I295" s="22">
        <v>0</v>
      </c>
      <c r="J295" s="23">
        <v>2008329.3</v>
      </c>
      <c r="K295" s="22">
        <f t="shared" si="96"/>
        <v>1628488.33</v>
      </c>
      <c r="L295" s="22">
        <v>0</v>
      </c>
      <c r="M295" s="22">
        <v>13104</v>
      </c>
      <c r="N295" s="22">
        <v>1615384.33</v>
      </c>
      <c r="O295" s="23"/>
    </row>
    <row r="296" spans="1:16" s="14" customFormat="1" x14ac:dyDescent="0.2">
      <c r="A296" s="9" t="s">
        <v>545</v>
      </c>
      <c r="B296" s="7" t="s">
        <v>546</v>
      </c>
      <c r="C296" s="22">
        <f t="shared" si="101"/>
        <v>10450170.73</v>
      </c>
      <c r="D296" s="22">
        <v>0</v>
      </c>
      <c r="E296" s="22">
        <v>0</v>
      </c>
      <c r="F296" s="23">
        <v>10450170.73</v>
      </c>
      <c r="G296" s="22">
        <f t="shared" si="108"/>
        <v>11966063.299999999</v>
      </c>
      <c r="H296" s="22">
        <v>0</v>
      </c>
      <c r="I296" s="22">
        <v>0</v>
      </c>
      <c r="J296" s="23">
        <v>11966063.299999999</v>
      </c>
      <c r="K296" s="22">
        <f t="shared" si="96"/>
        <v>12079821.749999998</v>
      </c>
      <c r="L296" s="22">
        <v>0</v>
      </c>
      <c r="M296" s="22">
        <v>28800</v>
      </c>
      <c r="N296" s="22">
        <v>12051021.749999998</v>
      </c>
      <c r="O296" s="23"/>
    </row>
    <row r="297" spans="1:16" s="14" customFormat="1" x14ac:dyDescent="0.2">
      <c r="A297" s="9" t="s">
        <v>547</v>
      </c>
      <c r="B297" s="7" t="s">
        <v>548</v>
      </c>
      <c r="C297" s="22">
        <f t="shared" si="101"/>
        <v>43153556.350000001</v>
      </c>
      <c r="D297" s="22">
        <v>6530427.7699999986</v>
      </c>
      <c r="E297" s="22">
        <v>302118.99999999994</v>
      </c>
      <c r="F297" s="23">
        <v>36321009.580000006</v>
      </c>
      <c r="G297" s="22">
        <f t="shared" si="108"/>
        <v>55997417.159999989</v>
      </c>
      <c r="H297" s="22">
        <v>7128223.9100000001</v>
      </c>
      <c r="I297" s="22">
        <v>393527.8</v>
      </c>
      <c r="J297" s="23">
        <v>48475665.449999988</v>
      </c>
      <c r="K297" s="22">
        <f t="shared" si="96"/>
        <v>53049718.340000004</v>
      </c>
      <c r="L297" s="22">
        <v>7198138.0900000017</v>
      </c>
      <c r="M297" s="22">
        <v>699654.76</v>
      </c>
      <c r="N297" s="22">
        <v>45151925.490000002</v>
      </c>
      <c r="O297" s="23"/>
    </row>
    <row r="298" spans="1:16" x14ac:dyDescent="0.2">
      <c r="A298" s="9" t="s">
        <v>549</v>
      </c>
      <c r="B298" s="7" t="s">
        <v>550</v>
      </c>
      <c r="C298" s="22">
        <f t="shared" si="101"/>
        <v>0</v>
      </c>
      <c r="D298" s="22">
        <v>0</v>
      </c>
      <c r="E298" s="22">
        <v>0</v>
      </c>
      <c r="F298" s="23">
        <v>0</v>
      </c>
      <c r="G298" s="22">
        <f t="shared" si="108"/>
        <v>0</v>
      </c>
      <c r="H298" s="22">
        <v>0</v>
      </c>
      <c r="I298" s="22">
        <v>0</v>
      </c>
      <c r="J298" s="23">
        <v>0</v>
      </c>
      <c r="K298" s="22">
        <f t="shared" si="96"/>
        <v>0</v>
      </c>
      <c r="L298" s="22">
        <v>0</v>
      </c>
      <c r="M298" s="22">
        <v>0</v>
      </c>
      <c r="N298" s="22">
        <v>0</v>
      </c>
      <c r="O298" s="23"/>
      <c r="P298" s="14"/>
    </row>
    <row r="299" spans="1:16" s="14" customFormat="1" ht="12.75" customHeight="1" x14ac:dyDescent="0.2">
      <c r="A299" s="9" t="s">
        <v>551</v>
      </c>
      <c r="B299" s="7" t="s">
        <v>552</v>
      </c>
      <c r="C299" s="22">
        <f t="shared" si="101"/>
        <v>3667800.98</v>
      </c>
      <c r="D299" s="22">
        <v>0</v>
      </c>
      <c r="E299" s="22">
        <v>67370.47</v>
      </c>
      <c r="F299" s="23">
        <v>3600430.51</v>
      </c>
      <c r="G299" s="22">
        <f t="shared" si="108"/>
        <v>5745113.3899999997</v>
      </c>
      <c r="H299" s="22">
        <v>0</v>
      </c>
      <c r="I299" s="22">
        <v>157629</v>
      </c>
      <c r="J299" s="23">
        <v>5587484.3899999997</v>
      </c>
      <c r="K299" s="22">
        <f t="shared" si="96"/>
        <v>7311547.75</v>
      </c>
      <c r="L299" s="22">
        <v>0</v>
      </c>
      <c r="M299" s="22">
        <v>236458</v>
      </c>
      <c r="N299" s="22">
        <v>7075089.75</v>
      </c>
      <c r="O299" s="23"/>
    </row>
    <row r="300" spans="1:16" s="14" customFormat="1" ht="12.75" customHeight="1" x14ac:dyDescent="0.2">
      <c r="A300" s="9" t="s">
        <v>553</v>
      </c>
      <c r="B300" s="7" t="s">
        <v>554</v>
      </c>
      <c r="C300" s="22">
        <f t="shared" si="101"/>
        <v>6738467.4000000004</v>
      </c>
      <c r="D300" s="22">
        <v>0</v>
      </c>
      <c r="E300" s="22">
        <v>234759.6</v>
      </c>
      <c r="F300" s="23">
        <v>6503707.8000000007</v>
      </c>
      <c r="G300" s="22">
        <f t="shared" si="108"/>
        <v>7834967.8999999994</v>
      </c>
      <c r="H300" s="22">
        <v>0</v>
      </c>
      <c r="I300" s="22">
        <v>319333</v>
      </c>
      <c r="J300" s="23">
        <v>7515634.8999999994</v>
      </c>
      <c r="K300" s="22">
        <f t="shared" si="96"/>
        <v>9359773.5600000005</v>
      </c>
      <c r="L300" s="22">
        <v>0</v>
      </c>
      <c r="M300" s="22">
        <v>388485</v>
      </c>
      <c r="N300" s="22">
        <v>8971288.5600000005</v>
      </c>
      <c r="O300" s="23"/>
    </row>
    <row r="301" spans="1:16" s="14" customFormat="1" ht="12.75" customHeight="1" x14ac:dyDescent="0.2">
      <c r="A301" s="9" t="s">
        <v>555</v>
      </c>
      <c r="B301" s="7" t="s">
        <v>556</v>
      </c>
      <c r="C301" s="22">
        <f t="shared" si="101"/>
        <v>9715069.0899999999</v>
      </c>
      <c r="D301" s="22">
        <v>20414.899999999998</v>
      </c>
      <c r="E301" s="22">
        <v>218494.6</v>
      </c>
      <c r="F301" s="23">
        <v>9476159.5899999999</v>
      </c>
      <c r="G301" s="22">
        <f t="shared" si="108"/>
        <v>17421869.93</v>
      </c>
      <c r="H301" s="22">
        <v>2224017.4500000002</v>
      </c>
      <c r="I301" s="22">
        <v>260575</v>
      </c>
      <c r="J301" s="23">
        <v>14937277.48</v>
      </c>
      <c r="K301" s="22">
        <f t="shared" si="96"/>
        <v>35298019.410000004</v>
      </c>
      <c r="L301" s="22">
        <v>11224684.350000001</v>
      </c>
      <c r="M301" s="22">
        <v>556444</v>
      </c>
      <c r="N301" s="22">
        <v>23516891.060000002</v>
      </c>
      <c r="O301" s="23"/>
    </row>
    <row r="302" spans="1:16" s="14" customFormat="1" ht="12.75" customHeight="1" x14ac:dyDescent="0.2">
      <c r="A302" s="9" t="s">
        <v>557</v>
      </c>
      <c r="B302" s="7" t="s">
        <v>558</v>
      </c>
      <c r="C302" s="22">
        <f t="shared" si="101"/>
        <v>88997526.530000001</v>
      </c>
      <c r="D302" s="22">
        <v>29639302.370000001</v>
      </c>
      <c r="E302" s="22">
        <v>1972990.6400000001</v>
      </c>
      <c r="F302" s="23">
        <v>57385233.520000003</v>
      </c>
      <c r="G302" s="22">
        <f t="shared" si="108"/>
        <v>116135181.48999999</v>
      </c>
      <c r="H302" s="22">
        <v>35137299.650000006</v>
      </c>
      <c r="I302" s="22">
        <v>2568138.4800000004</v>
      </c>
      <c r="J302" s="23">
        <v>78429743.359999985</v>
      </c>
      <c r="K302" s="22">
        <f t="shared" si="96"/>
        <v>135689779.36000001</v>
      </c>
      <c r="L302" s="22">
        <v>44751225.339999989</v>
      </c>
      <c r="M302" s="22">
        <v>3044555.6100000003</v>
      </c>
      <c r="N302" s="22">
        <v>87893998.410000011</v>
      </c>
      <c r="O302" s="23"/>
    </row>
    <row r="303" spans="1:16" s="14" customFormat="1" ht="12.75" customHeight="1" x14ac:dyDescent="0.2">
      <c r="A303" s="9" t="s">
        <v>559</v>
      </c>
      <c r="B303" s="7" t="s">
        <v>560</v>
      </c>
      <c r="C303" s="22">
        <f t="shared" si="101"/>
        <v>4246180.17</v>
      </c>
      <c r="D303" s="22">
        <v>0</v>
      </c>
      <c r="E303" s="22">
        <v>245677.80000000002</v>
      </c>
      <c r="F303" s="23">
        <v>4000502.3699999996</v>
      </c>
      <c r="G303" s="22">
        <f t="shared" si="108"/>
        <v>4555428.51</v>
      </c>
      <c r="H303" s="22">
        <v>0</v>
      </c>
      <c r="I303" s="22">
        <v>292265</v>
      </c>
      <c r="J303" s="23">
        <v>4263163.51</v>
      </c>
      <c r="K303" s="22">
        <f t="shared" si="96"/>
        <v>5421866.6099999994</v>
      </c>
      <c r="L303" s="22">
        <v>0</v>
      </c>
      <c r="M303" s="22">
        <v>404965</v>
      </c>
      <c r="N303" s="22">
        <v>5016901.6099999994</v>
      </c>
      <c r="O303" s="23"/>
    </row>
    <row r="304" spans="1:16" s="14" customFormat="1" ht="12.75" customHeight="1" x14ac:dyDescent="0.2">
      <c r="A304" s="9" t="s">
        <v>561</v>
      </c>
      <c r="B304" s="7" t="s">
        <v>562</v>
      </c>
      <c r="C304" s="22">
        <f t="shared" si="101"/>
        <v>1997075.34</v>
      </c>
      <c r="D304" s="22">
        <v>0</v>
      </c>
      <c r="E304" s="22">
        <v>885210</v>
      </c>
      <c r="F304" s="23">
        <v>1111865.3400000001</v>
      </c>
      <c r="G304" s="22">
        <f t="shared" si="108"/>
        <v>1750371.8599999999</v>
      </c>
      <c r="H304" s="22">
        <v>0</v>
      </c>
      <c r="I304" s="22">
        <v>758340</v>
      </c>
      <c r="J304" s="23">
        <v>992031.86</v>
      </c>
      <c r="K304" s="22">
        <f t="shared" si="96"/>
        <v>2143988</v>
      </c>
      <c r="L304" s="22">
        <v>0</v>
      </c>
      <c r="M304" s="22">
        <v>935945</v>
      </c>
      <c r="N304" s="22">
        <v>1208043</v>
      </c>
      <c r="O304" s="23"/>
    </row>
    <row r="305" spans="1:16" s="14" customFormat="1" ht="12.75" customHeight="1" x14ac:dyDescent="0.2">
      <c r="A305" s="9" t="s">
        <v>563</v>
      </c>
      <c r="B305" s="7" t="s">
        <v>564</v>
      </c>
      <c r="C305" s="22">
        <f t="shared" si="101"/>
        <v>46067059.789999999</v>
      </c>
      <c r="D305" s="22">
        <v>35033861.469999999</v>
      </c>
      <c r="E305" s="22">
        <v>901628.27999999991</v>
      </c>
      <c r="F305" s="23">
        <v>10131570.040000001</v>
      </c>
      <c r="G305" s="22">
        <f t="shared" si="108"/>
        <v>44180341.25999999</v>
      </c>
      <c r="H305" s="22">
        <v>33629574.379999995</v>
      </c>
      <c r="I305" s="22">
        <v>935161</v>
      </c>
      <c r="J305" s="23">
        <v>9615605.879999999</v>
      </c>
      <c r="K305" s="22">
        <f t="shared" si="96"/>
        <v>49909955.630000003</v>
      </c>
      <c r="L305" s="22">
        <v>37444790.170000002</v>
      </c>
      <c r="M305" s="22">
        <v>1089926</v>
      </c>
      <c r="N305" s="22">
        <v>11375239.460000001</v>
      </c>
      <c r="O305" s="23"/>
    </row>
    <row r="306" spans="1:16" s="14" customFormat="1" x14ac:dyDescent="0.2">
      <c r="A306" s="9" t="s">
        <v>565</v>
      </c>
      <c r="B306" s="7" t="s">
        <v>566</v>
      </c>
      <c r="C306" s="22">
        <f t="shared" si="101"/>
        <v>29508715.369999997</v>
      </c>
      <c r="D306" s="22">
        <v>0</v>
      </c>
      <c r="E306" s="22">
        <v>464882</v>
      </c>
      <c r="F306" s="23">
        <v>29043833.369999997</v>
      </c>
      <c r="G306" s="22">
        <f t="shared" si="108"/>
        <v>28556646.73</v>
      </c>
      <c r="H306" s="22">
        <v>0</v>
      </c>
      <c r="I306" s="22">
        <v>362024</v>
      </c>
      <c r="J306" s="23">
        <v>28194622.73</v>
      </c>
      <c r="K306" s="22">
        <f t="shared" si="96"/>
        <v>27024776.579999994</v>
      </c>
      <c r="L306" s="22">
        <v>0</v>
      </c>
      <c r="M306" s="22">
        <v>634196.4</v>
      </c>
      <c r="N306" s="22">
        <v>26390580.179999996</v>
      </c>
      <c r="O306" s="23"/>
    </row>
    <row r="307" spans="1:16" s="14" customFormat="1" ht="12.75" customHeight="1" x14ac:dyDescent="0.2">
      <c r="A307" s="9" t="s">
        <v>567</v>
      </c>
      <c r="B307" s="7" t="s">
        <v>568</v>
      </c>
      <c r="C307" s="22">
        <f t="shared" si="101"/>
        <v>1114579.8199999998</v>
      </c>
      <c r="D307" s="22">
        <v>0</v>
      </c>
      <c r="E307" s="22">
        <v>0</v>
      </c>
      <c r="F307" s="23">
        <v>1114579.8199999998</v>
      </c>
      <c r="G307" s="22">
        <f t="shared" si="108"/>
        <v>1175989</v>
      </c>
      <c r="H307" s="22">
        <v>0</v>
      </c>
      <c r="I307" s="22">
        <v>0</v>
      </c>
      <c r="J307" s="23">
        <v>1175989</v>
      </c>
      <c r="K307" s="22">
        <f t="shared" si="96"/>
        <v>1522020.04</v>
      </c>
      <c r="L307" s="22">
        <v>0</v>
      </c>
      <c r="M307" s="22">
        <v>0</v>
      </c>
      <c r="N307" s="22">
        <v>1522020.04</v>
      </c>
      <c r="O307" s="23"/>
    </row>
    <row r="308" spans="1:16" s="14" customFormat="1" ht="12.75" customHeight="1" x14ac:dyDescent="0.2">
      <c r="A308" s="9" t="s">
        <v>569</v>
      </c>
      <c r="B308" s="7" t="s">
        <v>570</v>
      </c>
      <c r="C308" s="22">
        <f t="shared" si="101"/>
        <v>1601299.2800000003</v>
      </c>
      <c r="D308" s="22">
        <v>0</v>
      </c>
      <c r="E308" s="22">
        <v>0</v>
      </c>
      <c r="F308" s="23">
        <v>1601299.2800000003</v>
      </c>
      <c r="G308" s="22">
        <f t="shared" si="108"/>
        <v>1379653.3599999999</v>
      </c>
      <c r="H308" s="22">
        <v>0</v>
      </c>
      <c r="I308" s="22">
        <v>0</v>
      </c>
      <c r="J308" s="23">
        <v>1379653.3599999999</v>
      </c>
      <c r="K308" s="22">
        <f t="shared" si="96"/>
        <v>1466879.7100000002</v>
      </c>
      <c r="L308" s="22">
        <v>0</v>
      </c>
      <c r="M308" s="22">
        <v>0</v>
      </c>
      <c r="N308" s="22">
        <v>1466879.7100000002</v>
      </c>
      <c r="O308" s="23"/>
    </row>
    <row r="309" spans="1:16" s="14" customFormat="1" ht="12.75" customHeight="1" x14ac:dyDescent="0.2">
      <c r="A309" s="9" t="s">
        <v>571</v>
      </c>
      <c r="B309" s="7" t="s">
        <v>572</v>
      </c>
      <c r="C309" s="22">
        <f t="shared" si="101"/>
        <v>71471048.510000005</v>
      </c>
      <c r="D309" s="22">
        <v>24439683.220000003</v>
      </c>
      <c r="E309" s="22">
        <v>988802.95</v>
      </c>
      <c r="F309" s="23">
        <v>46042562.340000004</v>
      </c>
      <c r="G309" s="22">
        <f t="shared" si="108"/>
        <v>87488140.23999998</v>
      </c>
      <c r="H309" s="22">
        <v>22941347.119999997</v>
      </c>
      <c r="I309" s="22">
        <v>1640163</v>
      </c>
      <c r="J309" s="23">
        <v>62906630.11999999</v>
      </c>
      <c r="K309" s="22">
        <f t="shared" si="96"/>
        <v>102684763.09</v>
      </c>
      <c r="L309" s="22">
        <v>28967998.120000005</v>
      </c>
      <c r="M309" s="22">
        <v>2036911.9</v>
      </c>
      <c r="N309" s="22">
        <v>71679853.069999993</v>
      </c>
      <c r="O309" s="23"/>
    </row>
    <row r="310" spans="1:16" s="14" customFormat="1" ht="12.75" customHeight="1" x14ac:dyDescent="0.2">
      <c r="A310" s="9" t="s">
        <v>573</v>
      </c>
      <c r="B310" s="7" t="s">
        <v>574</v>
      </c>
      <c r="C310" s="22">
        <f t="shared" si="101"/>
        <v>73219912.299999967</v>
      </c>
      <c r="D310" s="22">
        <v>28200050.739999965</v>
      </c>
      <c r="E310" s="22">
        <v>1116721</v>
      </c>
      <c r="F310" s="23">
        <v>43903140.560000002</v>
      </c>
      <c r="G310" s="22">
        <f t="shared" si="108"/>
        <v>79504358.88000001</v>
      </c>
      <c r="H310" s="22">
        <v>25901019.300000008</v>
      </c>
      <c r="I310" s="22">
        <v>847199</v>
      </c>
      <c r="J310" s="23">
        <v>52756140.579999998</v>
      </c>
      <c r="K310" s="22">
        <f t="shared" si="96"/>
        <v>88661635.459999979</v>
      </c>
      <c r="L310" s="22">
        <v>29551060.509999998</v>
      </c>
      <c r="M310" s="22">
        <v>1490330</v>
      </c>
      <c r="N310" s="22">
        <v>57620244.949999988</v>
      </c>
      <c r="O310" s="23"/>
    </row>
    <row r="311" spans="1:16" s="14" customFormat="1" ht="12.75" customHeight="1" x14ac:dyDescent="0.2">
      <c r="A311" s="9" t="s">
        <v>575</v>
      </c>
      <c r="B311" s="7" t="s">
        <v>576</v>
      </c>
      <c r="C311" s="22">
        <f t="shared" si="101"/>
        <v>33094785.700000003</v>
      </c>
      <c r="D311" s="22">
        <v>24797496.810000002</v>
      </c>
      <c r="E311" s="22">
        <v>2758</v>
      </c>
      <c r="F311" s="23">
        <v>8294530.8899999987</v>
      </c>
      <c r="G311" s="22">
        <f t="shared" si="108"/>
        <v>39515893.819999993</v>
      </c>
      <c r="H311" s="22">
        <v>29777755.799999997</v>
      </c>
      <c r="I311" s="22">
        <v>3660</v>
      </c>
      <c r="J311" s="23">
        <v>9734478.0199999996</v>
      </c>
      <c r="K311" s="22">
        <f t="shared" si="96"/>
        <v>42656842.530000001</v>
      </c>
      <c r="L311" s="22">
        <v>30808123.260000005</v>
      </c>
      <c r="M311" s="22">
        <v>8418</v>
      </c>
      <c r="N311" s="22">
        <v>11840301.27</v>
      </c>
      <c r="O311" s="23"/>
    </row>
    <row r="312" spans="1:16" s="14" customFormat="1" ht="12.75" customHeight="1" x14ac:dyDescent="0.2">
      <c r="A312" s="9" t="s">
        <v>577</v>
      </c>
      <c r="B312" s="7" t="s">
        <v>578</v>
      </c>
      <c r="C312" s="22">
        <f t="shared" si="101"/>
        <v>0</v>
      </c>
      <c r="D312" s="22">
        <v>0</v>
      </c>
      <c r="E312" s="22">
        <v>0</v>
      </c>
      <c r="F312" s="23">
        <v>0</v>
      </c>
      <c r="G312" s="22">
        <f t="shared" si="108"/>
        <v>596569.5</v>
      </c>
      <c r="H312" s="22">
        <v>0</v>
      </c>
      <c r="I312" s="22">
        <v>0</v>
      </c>
      <c r="J312" s="23">
        <v>596569.5</v>
      </c>
      <c r="K312" s="22">
        <f t="shared" si="96"/>
        <v>991481.4</v>
      </c>
      <c r="L312" s="22">
        <v>0</v>
      </c>
      <c r="M312" s="22">
        <v>0</v>
      </c>
      <c r="N312" s="22">
        <v>991481.4</v>
      </c>
      <c r="O312" s="23"/>
    </row>
    <row r="313" spans="1:16" s="14" customFormat="1" ht="12.75" customHeight="1" x14ac:dyDescent="0.2">
      <c r="A313" s="9" t="s">
        <v>579</v>
      </c>
      <c r="B313" s="7" t="s">
        <v>580</v>
      </c>
      <c r="C313" s="22">
        <f t="shared" si="101"/>
        <v>2839045.1300000004</v>
      </c>
      <c r="D313" s="22">
        <v>0</v>
      </c>
      <c r="E313" s="22">
        <v>0</v>
      </c>
      <c r="F313" s="23">
        <v>2839045.1300000004</v>
      </c>
      <c r="G313" s="22">
        <f t="shared" si="108"/>
        <v>4119136.6599999997</v>
      </c>
      <c r="H313" s="22">
        <v>0</v>
      </c>
      <c r="I313" s="22">
        <v>0</v>
      </c>
      <c r="J313" s="23">
        <v>4119136.6599999997</v>
      </c>
      <c r="K313" s="22">
        <f t="shared" si="96"/>
        <v>4422361.59</v>
      </c>
      <c r="L313" s="22">
        <v>0</v>
      </c>
      <c r="M313" s="22">
        <v>0</v>
      </c>
      <c r="N313" s="22">
        <v>4422361.59</v>
      </c>
      <c r="O313" s="23"/>
    </row>
    <row r="314" spans="1:16" s="14" customFormat="1" x14ac:dyDescent="0.2">
      <c r="A314" s="9" t="s">
        <v>581</v>
      </c>
      <c r="B314" s="7" t="s">
        <v>582</v>
      </c>
      <c r="C314" s="22">
        <f t="shared" si="101"/>
        <v>14238860.649999999</v>
      </c>
      <c r="D314" s="22">
        <v>0</v>
      </c>
      <c r="E314" s="22">
        <v>0</v>
      </c>
      <c r="F314" s="23">
        <v>14238860.649999999</v>
      </c>
      <c r="G314" s="22">
        <f t="shared" si="108"/>
        <v>14156052.710000001</v>
      </c>
      <c r="H314" s="22">
        <v>0</v>
      </c>
      <c r="I314" s="22">
        <v>0</v>
      </c>
      <c r="J314" s="23">
        <v>14156052.710000001</v>
      </c>
      <c r="K314" s="22">
        <f t="shared" si="96"/>
        <v>17378451.420000002</v>
      </c>
      <c r="L314" s="22">
        <v>0</v>
      </c>
      <c r="M314" s="22">
        <v>0</v>
      </c>
      <c r="N314" s="22">
        <v>17378451.420000002</v>
      </c>
      <c r="O314" s="23"/>
    </row>
    <row r="315" spans="1:16" s="14" customFormat="1" x14ac:dyDescent="0.2">
      <c r="A315" s="9" t="s">
        <v>583</v>
      </c>
      <c r="B315" s="7" t="s">
        <v>584</v>
      </c>
      <c r="C315" s="22">
        <f t="shared" si="101"/>
        <v>6803147.9000000004</v>
      </c>
      <c r="D315" s="22">
        <v>0</v>
      </c>
      <c r="E315" s="22">
        <v>0</v>
      </c>
      <c r="F315" s="23">
        <v>6803147.9000000004</v>
      </c>
      <c r="G315" s="22">
        <f t="shared" si="108"/>
        <v>6620318.3200000003</v>
      </c>
      <c r="H315" s="22">
        <v>0</v>
      </c>
      <c r="I315" s="22">
        <v>0</v>
      </c>
      <c r="J315" s="23">
        <v>6620318.3200000003</v>
      </c>
      <c r="K315" s="22">
        <f t="shared" si="96"/>
        <v>8167969.8300000001</v>
      </c>
      <c r="L315" s="22">
        <v>0</v>
      </c>
      <c r="M315" s="22">
        <v>0</v>
      </c>
      <c r="N315" s="22">
        <v>8167969.8300000001</v>
      </c>
      <c r="O315" s="23"/>
    </row>
    <row r="316" spans="1:16" s="14" customFormat="1" x14ac:dyDescent="0.2">
      <c r="A316" s="9" t="s">
        <v>585</v>
      </c>
      <c r="B316" s="7" t="s">
        <v>586</v>
      </c>
      <c r="C316" s="22">
        <f t="shared" si="101"/>
        <v>6081644.7799999993</v>
      </c>
      <c r="D316" s="22">
        <v>0</v>
      </c>
      <c r="E316" s="22">
        <v>0</v>
      </c>
      <c r="F316" s="23">
        <v>6081644.7799999993</v>
      </c>
      <c r="G316" s="22">
        <f t="shared" si="108"/>
        <v>6725137.5900000008</v>
      </c>
      <c r="H316" s="22">
        <v>0</v>
      </c>
      <c r="I316" s="22">
        <v>0</v>
      </c>
      <c r="J316" s="23">
        <v>6725137.5900000008</v>
      </c>
      <c r="K316" s="22">
        <f t="shared" si="96"/>
        <v>8570691.6099999994</v>
      </c>
      <c r="L316" s="22">
        <v>0</v>
      </c>
      <c r="M316" s="22">
        <v>0</v>
      </c>
      <c r="N316" s="22">
        <v>8570691.6099999994</v>
      </c>
      <c r="O316" s="23"/>
    </row>
    <row r="317" spans="1:16" s="14" customFormat="1" x14ac:dyDescent="0.2">
      <c r="A317" s="9" t="s">
        <v>587</v>
      </c>
      <c r="B317" s="7" t="s">
        <v>588</v>
      </c>
      <c r="C317" s="22">
        <f t="shared" si="101"/>
        <v>4968480.43</v>
      </c>
      <c r="D317" s="22">
        <v>0</v>
      </c>
      <c r="E317" s="22">
        <v>0</v>
      </c>
      <c r="F317" s="23">
        <v>4968480.43</v>
      </c>
      <c r="G317" s="22">
        <f t="shared" si="108"/>
        <v>5395329.4199999999</v>
      </c>
      <c r="H317" s="22">
        <v>0</v>
      </c>
      <c r="I317" s="22">
        <v>0</v>
      </c>
      <c r="J317" s="23">
        <v>5395329.4199999999</v>
      </c>
      <c r="K317" s="22">
        <f t="shared" si="96"/>
        <v>6872222.29</v>
      </c>
      <c r="L317" s="22">
        <v>0</v>
      </c>
      <c r="M317" s="22">
        <v>0</v>
      </c>
      <c r="N317" s="22">
        <v>6872222.29</v>
      </c>
      <c r="O317" s="23"/>
      <c r="P317" s="15"/>
    </row>
    <row r="318" spans="1:16" s="14" customFormat="1" x14ac:dyDescent="0.2">
      <c r="A318" s="9" t="s">
        <v>589</v>
      </c>
      <c r="B318" s="7" t="s">
        <v>590</v>
      </c>
      <c r="C318" s="22">
        <f t="shared" si="101"/>
        <v>3372773.18</v>
      </c>
      <c r="D318" s="22">
        <v>0</v>
      </c>
      <c r="E318" s="22">
        <v>634382.92000000004</v>
      </c>
      <c r="F318" s="23">
        <v>2738390.2600000002</v>
      </c>
      <c r="G318" s="22">
        <f t="shared" si="108"/>
        <v>3623662.77</v>
      </c>
      <c r="H318" s="22">
        <v>0</v>
      </c>
      <c r="I318" s="22">
        <v>747762</v>
      </c>
      <c r="J318" s="23">
        <v>2875900.77</v>
      </c>
      <c r="K318" s="22">
        <f t="shared" si="96"/>
        <v>4661390.13</v>
      </c>
      <c r="L318" s="22">
        <v>0</v>
      </c>
      <c r="M318" s="22">
        <v>893047.12</v>
      </c>
      <c r="N318" s="22">
        <v>3768343.01</v>
      </c>
      <c r="O318" s="23"/>
      <c r="P318" s="15"/>
    </row>
    <row r="319" spans="1:16" s="14" customFormat="1" x14ac:dyDescent="0.2">
      <c r="A319" s="9" t="s">
        <v>591</v>
      </c>
      <c r="B319" s="7" t="s">
        <v>592</v>
      </c>
      <c r="C319" s="22">
        <f t="shared" si="101"/>
        <v>3735111.29</v>
      </c>
      <c r="D319" s="22">
        <v>0</v>
      </c>
      <c r="E319" s="22">
        <v>0</v>
      </c>
      <c r="F319" s="23">
        <v>3735111.29</v>
      </c>
      <c r="G319" s="22">
        <f t="shared" si="108"/>
        <v>3714756.58</v>
      </c>
      <c r="H319" s="22">
        <v>0</v>
      </c>
      <c r="I319" s="22">
        <v>0</v>
      </c>
      <c r="J319" s="23">
        <v>3714756.58</v>
      </c>
      <c r="K319" s="22">
        <f t="shared" si="96"/>
        <v>4836827.2699999996</v>
      </c>
      <c r="L319" s="22">
        <v>0</v>
      </c>
      <c r="M319" s="22">
        <v>0</v>
      </c>
      <c r="N319" s="22">
        <v>4836827.2699999996</v>
      </c>
      <c r="O319" s="23"/>
      <c r="P319" s="15"/>
    </row>
    <row r="320" spans="1:16" s="14" customFormat="1" x14ac:dyDescent="0.2">
      <c r="A320" s="9" t="s">
        <v>593</v>
      </c>
      <c r="B320" s="7" t="s">
        <v>594</v>
      </c>
      <c r="C320" s="22">
        <f t="shared" si="101"/>
        <v>6846368</v>
      </c>
      <c r="D320" s="22">
        <v>0</v>
      </c>
      <c r="E320" s="22">
        <v>0</v>
      </c>
      <c r="F320" s="23">
        <v>6846368</v>
      </c>
      <c r="G320" s="22">
        <f t="shared" si="108"/>
        <v>8074227.7399999993</v>
      </c>
      <c r="H320" s="22">
        <v>0</v>
      </c>
      <c r="I320" s="22">
        <v>0</v>
      </c>
      <c r="J320" s="23">
        <v>8074227.7399999993</v>
      </c>
      <c r="K320" s="22">
        <f t="shared" si="96"/>
        <v>10758081.93</v>
      </c>
      <c r="L320" s="22">
        <v>0</v>
      </c>
      <c r="M320" s="22">
        <v>0</v>
      </c>
      <c r="N320" s="22">
        <v>10758081.93</v>
      </c>
      <c r="O320" s="23"/>
      <c r="P320" s="15"/>
    </row>
    <row r="321" spans="1:16" s="14" customFormat="1" x14ac:dyDescent="0.2">
      <c r="A321" s="9" t="s">
        <v>595</v>
      </c>
      <c r="B321" s="7" t="s">
        <v>596</v>
      </c>
      <c r="C321" s="22">
        <f t="shared" si="101"/>
        <v>5002856.8599999994</v>
      </c>
      <c r="D321" s="22">
        <v>0</v>
      </c>
      <c r="E321" s="22">
        <v>0</v>
      </c>
      <c r="F321" s="23">
        <v>5002856.8599999994</v>
      </c>
      <c r="G321" s="22">
        <f t="shared" si="108"/>
        <v>4925278.3100000005</v>
      </c>
      <c r="H321" s="22">
        <v>0</v>
      </c>
      <c r="I321" s="22">
        <v>0</v>
      </c>
      <c r="J321" s="23">
        <v>4925278.3100000005</v>
      </c>
      <c r="K321" s="22">
        <f t="shared" si="96"/>
        <v>3942382.6</v>
      </c>
      <c r="L321" s="22">
        <v>0</v>
      </c>
      <c r="M321" s="22">
        <v>0</v>
      </c>
      <c r="N321" s="22">
        <v>3942382.6</v>
      </c>
      <c r="O321" s="23"/>
      <c r="P321" s="15"/>
    </row>
    <row r="322" spans="1:16" s="14" customFormat="1" x14ac:dyDescent="0.2">
      <c r="A322" s="9" t="s">
        <v>597</v>
      </c>
      <c r="B322" s="7" t="s">
        <v>598</v>
      </c>
      <c r="C322" s="22">
        <f t="shared" si="101"/>
        <v>2932355.49</v>
      </c>
      <c r="D322" s="22">
        <v>0</v>
      </c>
      <c r="E322" s="22">
        <v>0</v>
      </c>
      <c r="F322" s="23">
        <v>2932355.49</v>
      </c>
      <c r="G322" s="22">
        <f t="shared" si="108"/>
        <v>4170058.9800000004</v>
      </c>
      <c r="H322" s="22">
        <v>0</v>
      </c>
      <c r="I322" s="22">
        <v>0</v>
      </c>
      <c r="J322" s="23">
        <v>4170058.9800000004</v>
      </c>
      <c r="K322" s="22">
        <f t="shared" si="96"/>
        <v>4635390.04</v>
      </c>
      <c r="L322" s="22">
        <v>0</v>
      </c>
      <c r="M322" s="22">
        <v>0</v>
      </c>
      <c r="N322" s="22">
        <v>4635390.04</v>
      </c>
      <c r="O322" s="23"/>
      <c r="P322" s="15"/>
    </row>
    <row r="323" spans="1:16" s="14" customFormat="1" x14ac:dyDescent="0.2">
      <c r="A323" s="9" t="s">
        <v>599</v>
      </c>
      <c r="B323" s="7" t="s">
        <v>600</v>
      </c>
      <c r="C323" s="22">
        <f t="shared" si="101"/>
        <v>0</v>
      </c>
      <c r="D323" s="22">
        <v>0</v>
      </c>
      <c r="E323" s="22">
        <v>0</v>
      </c>
      <c r="F323" s="23">
        <v>0</v>
      </c>
      <c r="G323" s="22">
        <f t="shared" si="108"/>
        <v>0</v>
      </c>
      <c r="H323" s="22">
        <v>0</v>
      </c>
      <c r="I323" s="22">
        <v>0</v>
      </c>
      <c r="J323" s="23">
        <v>0</v>
      </c>
      <c r="K323" s="22">
        <f t="shared" si="96"/>
        <v>0</v>
      </c>
      <c r="L323" s="22">
        <v>0</v>
      </c>
      <c r="M323" s="22">
        <v>0</v>
      </c>
      <c r="N323" s="22">
        <v>0</v>
      </c>
      <c r="O323" s="23"/>
      <c r="P323" s="15"/>
    </row>
    <row r="324" spans="1:16" s="14" customFormat="1" x14ac:dyDescent="0.2">
      <c r="A324" s="9" t="s">
        <v>601</v>
      </c>
      <c r="B324" s="7" t="s">
        <v>602</v>
      </c>
      <c r="C324" s="22">
        <f t="shared" si="101"/>
        <v>685372.85</v>
      </c>
      <c r="D324" s="22">
        <v>0</v>
      </c>
      <c r="E324" s="22">
        <v>0</v>
      </c>
      <c r="F324" s="23">
        <v>685372.85</v>
      </c>
      <c r="G324" s="22">
        <f t="shared" si="108"/>
        <v>772056.2</v>
      </c>
      <c r="H324" s="22">
        <v>0</v>
      </c>
      <c r="I324" s="22">
        <v>0</v>
      </c>
      <c r="J324" s="23">
        <v>772056.2</v>
      </c>
      <c r="K324" s="22">
        <f t="shared" si="96"/>
        <v>890014.82000000007</v>
      </c>
      <c r="L324" s="22">
        <v>0</v>
      </c>
      <c r="M324" s="22">
        <v>0</v>
      </c>
      <c r="N324" s="22">
        <v>890014.82000000007</v>
      </c>
      <c r="O324" s="23"/>
      <c r="P324" s="25"/>
    </row>
    <row r="325" spans="1:16" s="14" customFormat="1" ht="12.75" customHeight="1" x14ac:dyDescent="0.2">
      <c r="A325" s="9" t="s">
        <v>603</v>
      </c>
      <c r="B325" s="7" t="s">
        <v>604</v>
      </c>
      <c r="C325" s="22">
        <f t="shared" si="101"/>
        <v>506184.99</v>
      </c>
      <c r="D325" s="22">
        <v>0</v>
      </c>
      <c r="E325" s="22">
        <v>0</v>
      </c>
      <c r="F325" s="23">
        <v>506184.99</v>
      </c>
      <c r="G325" s="22">
        <f t="shared" si="108"/>
        <v>653929.20000000007</v>
      </c>
      <c r="H325" s="22">
        <v>0</v>
      </c>
      <c r="I325" s="22">
        <v>0</v>
      </c>
      <c r="J325" s="23">
        <v>653929.20000000007</v>
      </c>
      <c r="K325" s="22">
        <f t="shared" si="96"/>
        <v>858982.77999999991</v>
      </c>
      <c r="L325" s="22">
        <v>0</v>
      </c>
      <c r="M325" s="22">
        <v>0</v>
      </c>
      <c r="N325" s="22">
        <v>858982.77999999991</v>
      </c>
      <c r="O325" s="23"/>
      <c r="P325" s="15"/>
    </row>
    <row r="326" spans="1:16" s="14" customFormat="1" ht="12.75" customHeight="1" x14ac:dyDescent="0.2">
      <c r="A326" s="9" t="s">
        <v>605</v>
      </c>
      <c r="B326" s="7" t="s">
        <v>606</v>
      </c>
      <c r="C326" s="22">
        <f t="shared" si="101"/>
        <v>780560.79999999993</v>
      </c>
      <c r="D326" s="22">
        <v>0</v>
      </c>
      <c r="E326" s="22">
        <v>169327.4</v>
      </c>
      <c r="F326" s="23">
        <v>611233.39999999991</v>
      </c>
      <c r="G326" s="22">
        <f t="shared" si="108"/>
        <v>804843.29999999993</v>
      </c>
      <c r="H326" s="22">
        <v>0</v>
      </c>
      <c r="I326" s="22">
        <v>140209</v>
      </c>
      <c r="J326" s="23">
        <v>664634.29999999993</v>
      </c>
      <c r="K326" s="22">
        <f t="shared" si="96"/>
        <v>1082010.58</v>
      </c>
      <c r="L326" s="22">
        <v>0</v>
      </c>
      <c r="M326" s="22">
        <v>151002</v>
      </c>
      <c r="N326" s="22">
        <v>931008.58000000007</v>
      </c>
      <c r="O326" s="23"/>
      <c r="P326" s="15"/>
    </row>
    <row r="327" spans="1:16" s="14" customFormat="1" ht="12.75" customHeight="1" x14ac:dyDescent="0.2">
      <c r="A327" s="9" t="s">
        <v>607</v>
      </c>
      <c r="B327" s="7" t="s">
        <v>608</v>
      </c>
      <c r="C327" s="22">
        <f t="shared" si="101"/>
        <v>69555.850000000006</v>
      </c>
      <c r="D327" s="22">
        <v>0</v>
      </c>
      <c r="E327" s="22">
        <v>0</v>
      </c>
      <c r="F327" s="23">
        <v>69555.850000000006</v>
      </c>
      <c r="G327" s="22">
        <f t="shared" si="108"/>
        <v>139427.6</v>
      </c>
      <c r="H327" s="22">
        <v>0</v>
      </c>
      <c r="I327" s="22">
        <v>0</v>
      </c>
      <c r="J327" s="23">
        <v>139427.6</v>
      </c>
      <c r="K327" s="22">
        <f t="shared" si="96"/>
        <v>289173.59000000003</v>
      </c>
      <c r="L327" s="22">
        <v>0</v>
      </c>
      <c r="M327" s="22">
        <v>0</v>
      </c>
      <c r="N327" s="22">
        <v>289173.59000000003</v>
      </c>
      <c r="O327" s="23"/>
      <c r="P327" s="15"/>
    </row>
    <row r="328" spans="1:16" s="14" customFormat="1" ht="12.75" customHeight="1" x14ac:dyDescent="0.2">
      <c r="A328" s="9" t="s">
        <v>609</v>
      </c>
      <c r="B328" s="7" t="s">
        <v>610</v>
      </c>
      <c r="C328" s="22">
        <f t="shared" si="101"/>
        <v>2305225.5699999998</v>
      </c>
      <c r="D328" s="22">
        <v>0</v>
      </c>
      <c r="E328" s="22">
        <v>0</v>
      </c>
      <c r="F328" s="23">
        <v>2305225.5699999998</v>
      </c>
      <c r="G328" s="22">
        <f t="shared" si="108"/>
        <v>2270138.77</v>
      </c>
      <c r="H328" s="22">
        <v>0</v>
      </c>
      <c r="I328" s="22">
        <v>0</v>
      </c>
      <c r="J328" s="23">
        <v>2270138.77</v>
      </c>
      <c r="K328" s="22">
        <f t="shared" si="96"/>
        <v>2905281.84</v>
      </c>
      <c r="L328" s="22">
        <v>0</v>
      </c>
      <c r="M328" s="22">
        <v>0</v>
      </c>
      <c r="N328" s="22">
        <v>2905281.84</v>
      </c>
      <c r="O328" s="23"/>
      <c r="P328" s="15"/>
    </row>
    <row r="329" spans="1:16" s="14" customFormat="1" ht="12.75" customHeight="1" x14ac:dyDescent="0.2">
      <c r="A329" s="9" t="s">
        <v>611</v>
      </c>
      <c r="B329" s="7" t="s">
        <v>612</v>
      </c>
      <c r="C329" s="22">
        <f t="shared" si="101"/>
        <v>930906.00999999989</v>
      </c>
      <c r="D329" s="22">
        <v>131426.26999999999</v>
      </c>
      <c r="E329" s="22">
        <v>0</v>
      </c>
      <c r="F329" s="23">
        <v>799479.73999999987</v>
      </c>
      <c r="G329" s="22">
        <f t="shared" si="108"/>
        <v>718738.05999999994</v>
      </c>
      <c r="H329" s="22">
        <v>16939.7</v>
      </c>
      <c r="I329" s="22">
        <v>0</v>
      </c>
      <c r="J329" s="23">
        <v>701798.36</v>
      </c>
      <c r="K329" s="22">
        <f t="shared" si="96"/>
        <v>967334.10999999987</v>
      </c>
      <c r="L329" s="22">
        <v>25034.32</v>
      </c>
      <c r="M329" s="22">
        <v>0</v>
      </c>
      <c r="N329" s="22">
        <v>942299.78999999992</v>
      </c>
      <c r="O329" s="23"/>
      <c r="P329" s="25"/>
    </row>
    <row r="330" spans="1:16" s="14" customFormat="1" ht="12.75" customHeight="1" x14ac:dyDescent="0.2">
      <c r="A330" s="9" t="s">
        <v>613</v>
      </c>
      <c r="B330" s="7" t="s">
        <v>614</v>
      </c>
      <c r="C330" s="22">
        <f t="shared" si="101"/>
        <v>841633.49</v>
      </c>
      <c r="D330" s="22">
        <v>0</v>
      </c>
      <c r="E330" s="22">
        <v>0</v>
      </c>
      <c r="F330" s="23">
        <v>841633.49</v>
      </c>
      <c r="G330" s="22">
        <f t="shared" si="108"/>
        <v>925553.94</v>
      </c>
      <c r="H330" s="22">
        <v>0</v>
      </c>
      <c r="I330" s="22">
        <v>0</v>
      </c>
      <c r="J330" s="23">
        <v>925553.94</v>
      </c>
      <c r="K330" s="22">
        <f t="shared" ref="K330:K394" si="109">SUM(L330:O330)</f>
        <v>1154545.7700000003</v>
      </c>
      <c r="L330" s="22">
        <v>0</v>
      </c>
      <c r="M330" s="22">
        <v>0</v>
      </c>
      <c r="N330" s="22">
        <v>1154545.7700000003</v>
      </c>
      <c r="O330" s="23"/>
      <c r="P330" s="15"/>
    </row>
    <row r="331" spans="1:16" s="14" customFormat="1" ht="12.75" customHeight="1" x14ac:dyDescent="0.2">
      <c r="A331" s="9" t="s">
        <v>615</v>
      </c>
      <c r="B331" s="7" t="s">
        <v>616</v>
      </c>
      <c r="C331" s="22">
        <f t="shared" si="101"/>
        <v>335515.93</v>
      </c>
      <c r="D331" s="22">
        <v>0</v>
      </c>
      <c r="E331" s="22">
        <v>0</v>
      </c>
      <c r="F331" s="23">
        <v>335515.93</v>
      </c>
      <c r="G331" s="22">
        <f t="shared" si="108"/>
        <v>381238.28</v>
      </c>
      <c r="H331" s="22">
        <v>0</v>
      </c>
      <c r="I331" s="22">
        <v>0</v>
      </c>
      <c r="J331" s="23">
        <v>381238.28</v>
      </c>
      <c r="K331" s="22">
        <f t="shared" si="109"/>
        <v>448465.94999999995</v>
      </c>
      <c r="L331" s="22">
        <v>0</v>
      </c>
      <c r="M331" s="22">
        <v>0</v>
      </c>
      <c r="N331" s="22">
        <v>448465.94999999995</v>
      </c>
      <c r="O331" s="23"/>
      <c r="P331" s="15"/>
    </row>
    <row r="332" spans="1:16" s="14" customFormat="1" ht="12.75" customHeight="1" x14ac:dyDescent="0.2">
      <c r="A332" s="9" t="s">
        <v>617</v>
      </c>
      <c r="B332" s="7" t="s">
        <v>618</v>
      </c>
      <c r="C332" s="22">
        <f t="shared" si="101"/>
        <v>1561023.0699999998</v>
      </c>
      <c r="D332" s="22">
        <v>0</v>
      </c>
      <c r="E332" s="22">
        <v>0</v>
      </c>
      <c r="F332" s="23">
        <v>1561023.0699999998</v>
      </c>
      <c r="G332" s="22">
        <f t="shared" si="108"/>
        <v>2047048.8</v>
      </c>
      <c r="H332" s="22">
        <v>0</v>
      </c>
      <c r="I332" s="22">
        <v>0</v>
      </c>
      <c r="J332" s="23">
        <v>2047048.8</v>
      </c>
      <c r="K332" s="22">
        <f t="shared" si="109"/>
        <v>2763030.1099999975</v>
      </c>
      <c r="L332" s="22">
        <v>0</v>
      </c>
      <c r="M332" s="22">
        <v>0</v>
      </c>
      <c r="N332" s="22">
        <v>2763030.1099999975</v>
      </c>
      <c r="O332" s="23"/>
      <c r="P332" s="15"/>
    </row>
    <row r="333" spans="1:16" s="14" customFormat="1" ht="12.75" customHeight="1" x14ac:dyDescent="0.2">
      <c r="A333" s="9" t="s">
        <v>619</v>
      </c>
      <c r="B333" s="7" t="s">
        <v>620</v>
      </c>
      <c r="C333" s="22">
        <f t="shared" si="101"/>
        <v>1550838.07</v>
      </c>
      <c r="D333" s="22">
        <v>0</v>
      </c>
      <c r="E333" s="22">
        <v>0</v>
      </c>
      <c r="F333" s="23">
        <v>1550838.07</v>
      </c>
      <c r="G333" s="22">
        <f t="shared" si="108"/>
        <v>1524216.2</v>
      </c>
      <c r="H333" s="22">
        <v>0</v>
      </c>
      <c r="I333" s="22">
        <v>0</v>
      </c>
      <c r="J333" s="23">
        <v>1524216.2</v>
      </c>
      <c r="K333" s="22">
        <f t="shared" si="109"/>
        <v>1751505.7800000005</v>
      </c>
      <c r="L333" s="22">
        <v>0</v>
      </c>
      <c r="M333" s="22">
        <v>0</v>
      </c>
      <c r="N333" s="22">
        <v>1751505.7800000005</v>
      </c>
      <c r="O333" s="23"/>
      <c r="P333" s="15"/>
    </row>
    <row r="334" spans="1:16" s="14" customFormat="1" x14ac:dyDescent="0.2">
      <c r="A334" s="9" t="s">
        <v>621</v>
      </c>
      <c r="B334" s="7" t="s">
        <v>622</v>
      </c>
      <c r="C334" s="22">
        <f t="shared" si="101"/>
        <v>41241809.100000009</v>
      </c>
      <c r="D334" s="22">
        <v>31954857.680000011</v>
      </c>
      <c r="E334" s="22">
        <v>0</v>
      </c>
      <c r="F334" s="23">
        <v>9286951.4199999999</v>
      </c>
      <c r="G334" s="22">
        <f t="shared" si="108"/>
        <v>50311671.129999988</v>
      </c>
      <c r="H334" s="22">
        <v>38245417.68999999</v>
      </c>
      <c r="I334" s="22">
        <v>0</v>
      </c>
      <c r="J334" s="23">
        <v>12066253.439999999</v>
      </c>
      <c r="K334" s="22">
        <f t="shared" si="109"/>
        <v>62082453.75</v>
      </c>
      <c r="L334" s="22">
        <v>46925511.100000001</v>
      </c>
      <c r="M334" s="22">
        <v>0</v>
      </c>
      <c r="N334" s="22">
        <v>15156942.65</v>
      </c>
      <c r="O334" s="23"/>
      <c r="P334" s="15"/>
    </row>
    <row r="335" spans="1:16" s="14" customFormat="1" ht="12.75" customHeight="1" x14ac:dyDescent="0.2">
      <c r="A335" s="9" t="s">
        <v>623</v>
      </c>
      <c r="B335" s="7" t="s">
        <v>624</v>
      </c>
      <c r="C335" s="22">
        <f t="shared" ref="C335:C401" si="110">SUM(D335:F335)</f>
        <v>265488.03000000003</v>
      </c>
      <c r="D335" s="22">
        <v>0</v>
      </c>
      <c r="E335" s="22">
        <v>0</v>
      </c>
      <c r="F335" s="23">
        <v>265488.03000000003</v>
      </c>
      <c r="G335" s="22">
        <f t="shared" si="108"/>
        <v>262720</v>
      </c>
      <c r="H335" s="22">
        <v>0</v>
      </c>
      <c r="I335" s="22">
        <v>0</v>
      </c>
      <c r="J335" s="23">
        <v>262720</v>
      </c>
      <c r="K335" s="22">
        <f t="shared" si="109"/>
        <v>203320.79999999996</v>
      </c>
      <c r="L335" s="22">
        <v>0</v>
      </c>
      <c r="M335" s="22">
        <v>0</v>
      </c>
      <c r="N335" s="22">
        <v>203320.79999999996</v>
      </c>
      <c r="O335" s="23"/>
      <c r="P335" s="15"/>
    </row>
    <row r="336" spans="1:16" s="14" customFormat="1" ht="12.75" customHeight="1" x14ac:dyDescent="0.2">
      <c r="A336" s="9" t="s">
        <v>625</v>
      </c>
      <c r="B336" s="7" t="s">
        <v>626</v>
      </c>
      <c r="C336" s="22">
        <f t="shared" si="110"/>
        <v>1537163.33</v>
      </c>
      <c r="D336" s="22">
        <v>0</v>
      </c>
      <c r="E336" s="22">
        <v>159419</v>
      </c>
      <c r="F336" s="23">
        <v>1377744.33</v>
      </c>
      <c r="G336" s="22">
        <f t="shared" si="108"/>
        <v>1644699.4400000002</v>
      </c>
      <c r="H336" s="22">
        <v>0</v>
      </c>
      <c r="I336" s="22">
        <v>208849</v>
      </c>
      <c r="J336" s="23">
        <v>1435850.4400000002</v>
      </c>
      <c r="K336" s="22">
        <f t="shared" si="109"/>
        <v>1874635.08</v>
      </c>
      <c r="L336" s="22">
        <v>0</v>
      </c>
      <c r="M336" s="22">
        <v>186835</v>
      </c>
      <c r="N336" s="22">
        <v>1687800.08</v>
      </c>
      <c r="O336" s="23"/>
      <c r="P336" s="15"/>
    </row>
    <row r="337" spans="1:33" s="14" customFormat="1" x14ac:dyDescent="0.2">
      <c r="A337" s="9" t="s">
        <v>627</v>
      </c>
      <c r="B337" s="7" t="s">
        <v>628</v>
      </c>
      <c r="C337" s="22">
        <f t="shared" si="110"/>
        <v>19104515.530000001</v>
      </c>
      <c r="D337" s="22">
        <v>15475324.960000001</v>
      </c>
      <c r="E337" s="22">
        <v>0</v>
      </c>
      <c r="F337" s="23">
        <v>3629190.57</v>
      </c>
      <c r="G337" s="22">
        <f t="shared" si="108"/>
        <v>18965589.09</v>
      </c>
      <c r="H337" s="22">
        <v>15200988.49</v>
      </c>
      <c r="I337" s="22">
        <v>0</v>
      </c>
      <c r="J337" s="23">
        <v>3764600.5999999996</v>
      </c>
      <c r="K337" s="22">
        <f t="shared" si="109"/>
        <v>19351358.300000001</v>
      </c>
      <c r="L337" s="22">
        <v>15058187.310000001</v>
      </c>
      <c r="M337" s="22">
        <v>0</v>
      </c>
      <c r="N337" s="22">
        <v>4293170.99</v>
      </c>
      <c r="O337" s="23"/>
      <c r="P337" s="15"/>
    </row>
    <row r="338" spans="1:33" s="14" customFormat="1" ht="12.75" customHeight="1" x14ac:dyDescent="0.2">
      <c r="A338" s="9" t="s">
        <v>629</v>
      </c>
      <c r="B338" s="7" t="s">
        <v>630</v>
      </c>
      <c r="C338" s="22">
        <f t="shared" si="110"/>
        <v>646348.31999999995</v>
      </c>
      <c r="D338" s="22">
        <v>0</v>
      </c>
      <c r="E338" s="22">
        <v>0</v>
      </c>
      <c r="F338" s="23">
        <v>646348.31999999995</v>
      </c>
      <c r="G338" s="22">
        <f t="shared" si="108"/>
        <v>615932.82000000007</v>
      </c>
      <c r="H338" s="22">
        <v>0</v>
      </c>
      <c r="I338" s="22">
        <v>0</v>
      </c>
      <c r="J338" s="23">
        <v>615932.82000000007</v>
      </c>
      <c r="K338" s="22">
        <f t="shared" si="109"/>
        <v>750005.44000000006</v>
      </c>
      <c r="L338" s="22">
        <v>0</v>
      </c>
      <c r="M338" s="22">
        <v>0</v>
      </c>
      <c r="N338" s="22">
        <v>750005.44000000006</v>
      </c>
      <c r="O338" s="23"/>
      <c r="P338" s="25"/>
    </row>
    <row r="339" spans="1:33" s="14" customFormat="1" ht="12.75" customHeight="1" x14ac:dyDescent="0.2">
      <c r="A339" s="9" t="s">
        <v>631</v>
      </c>
      <c r="B339" s="7" t="s">
        <v>632</v>
      </c>
      <c r="C339" s="22">
        <f t="shared" si="110"/>
        <v>968109.33000000007</v>
      </c>
      <c r="D339" s="22">
        <v>0</v>
      </c>
      <c r="E339" s="22">
        <v>0</v>
      </c>
      <c r="F339" s="23">
        <v>968109.33000000007</v>
      </c>
      <c r="G339" s="22">
        <f t="shared" si="108"/>
        <v>1099006.3999999999</v>
      </c>
      <c r="H339" s="22">
        <v>0</v>
      </c>
      <c r="I339" s="22">
        <v>0</v>
      </c>
      <c r="J339" s="23">
        <v>1099006.3999999999</v>
      </c>
      <c r="K339" s="22">
        <f t="shared" si="109"/>
        <v>1314415.5400000007</v>
      </c>
      <c r="L339" s="22">
        <v>0</v>
      </c>
      <c r="M339" s="22">
        <v>0</v>
      </c>
      <c r="N339" s="22">
        <v>1314415.5400000007</v>
      </c>
      <c r="O339" s="23"/>
      <c r="P339" s="15"/>
    </row>
    <row r="340" spans="1:33" s="14" customFormat="1" ht="12.75" customHeight="1" x14ac:dyDescent="0.2">
      <c r="A340" s="9" t="s">
        <v>633</v>
      </c>
      <c r="B340" s="7" t="s">
        <v>634</v>
      </c>
      <c r="C340" s="22">
        <f t="shared" si="110"/>
        <v>50076.71</v>
      </c>
      <c r="D340" s="22">
        <v>0</v>
      </c>
      <c r="E340" s="22">
        <v>0</v>
      </c>
      <c r="F340" s="23">
        <v>50076.71</v>
      </c>
      <c r="G340" s="22">
        <f t="shared" si="108"/>
        <v>70648.070000000007</v>
      </c>
      <c r="H340" s="22">
        <v>0</v>
      </c>
      <c r="I340" s="22">
        <v>0</v>
      </c>
      <c r="J340" s="23">
        <v>70648.070000000007</v>
      </c>
      <c r="K340" s="22">
        <f t="shared" si="109"/>
        <v>89091</v>
      </c>
      <c r="L340" s="22">
        <v>0</v>
      </c>
      <c r="M340" s="22">
        <v>0</v>
      </c>
      <c r="N340" s="22">
        <v>89091</v>
      </c>
      <c r="O340" s="23"/>
      <c r="P340" s="15"/>
    </row>
    <row r="341" spans="1:33" s="14" customFormat="1" ht="12.75" customHeight="1" x14ac:dyDescent="0.2">
      <c r="A341" s="9" t="s">
        <v>635</v>
      </c>
      <c r="B341" s="7" t="s">
        <v>636</v>
      </c>
      <c r="C341" s="22">
        <f t="shared" si="110"/>
        <v>129535.24</v>
      </c>
      <c r="D341" s="22">
        <v>0</v>
      </c>
      <c r="E341" s="22">
        <v>0</v>
      </c>
      <c r="F341" s="23">
        <v>129535.24</v>
      </c>
      <c r="G341" s="22">
        <f t="shared" si="108"/>
        <v>148345.4</v>
      </c>
      <c r="H341" s="22">
        <v>0</v>
      </c>
      <c r="I341" s="22">
        <v>0</v>
      </c>
      <c r="J341" s="23">
        <v>148345.4</v>
      </c>
      <c r="K341" s="22">
        <f t="shared" si="109"/>
        <v>170721.37000000002</v>
      </c>
      <c r="L341" s="22">
        <v>0</v>
      </c>
      <c r="M341" s="22">
        <v>0</v>
      </c>
      <c r="N341" s="22">
        <v>170721.37000000002</v>
      </c>
      <c r="O341" s="23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</row>
    <row r="342" spans="1:33" s="14" customFormat="1" x14ac:dyDescent="0.2">
      <c r="A342" s="9" t="s">
        <v>637</v>
      </c>
      <c r="B342" s="7" t="s">
        <v>638</v>
      </c>
      <c r="C342" s="22">
        <f t="shared" si="110"/>
        <v>46776590.569999993</v>
      </c>
      <c r="D342" s="22">
        <v>25576122.699999999</v>
      </c>
      <c r="E342" s="22">
        <v>16916.28</v>
      </c>
      <c r="F342" s="23">
        <v>21183551.589999996</v>
      </c>
      <c r="G342" s="22">
        <f t="shared" si="108"/>
        <v>57160848.589999989</v>
      </c>
      <c r="H342" s="22">
        <v>34936982.669999994</v>
      </c>
      <c r="I342" s="22">
        <v>67440</v>
      </c>
      <c r="J342" s="23">
        <v>22156425.919999994</v>
      </c>
      <c r="K342" s="22">
        <f t="shared" si="109"/>
        <v>71251546.219999999</v>
      </c>
      <c r="L342" s="22">
        <v>44659051.759999998</v>
      </c>
      <c r="M342" s="22">
        <v>194948</v>
      </c>
      <c r="N342" s="22">
        <v>26397546.460000001</v>
      </c>
      <c r="O342" s="23"/>
      <c r="P342" s="25"/>
    </row>
    <row r="343" spans="1:33" s="14" customFormat="1" x14ac:dyDescent="0.2">
      <c r="A343" s="9" t="s">
        <v>639</v>
      </c>
      <c r="B343" s="7" t="s">
        <v>640</v>
      </c>
      <c r="C343" s="22">
        <f t="shared" si="110"/>
        <v>131188.56</v>
      </c>
      <c r="D343" s="22">
        <v>0</v>
      </c>
      <c r="E343" s="22">
        <v>0</v>
      </c>
      <c r="F343" s="23">
        <v>131188.56</v>
      </c>
      <c r="G343" s="22">
        <f t="shared" si="108"/>
        <v>129696.85000000002</v>
      </c>
      <c r="H343" s="22">
        <v>0</v>
      </c>
      <c r="I343" s="22">
        <v>0</v>
      </c>
      <c r="J343" s="23">
        <v>129696.85000000002</v>
      </c>
      <c r="K343" s="22">
        <f t="shared" si="109"/>
        <v>153437.76000000001</v>
      </c>
      <c r="L343" s="22">
        <v>0</v>
      </c>
      <c r="M343" s="22">
        <v>0</v>
      </c>
      <c r="N343" s="22">
        <v>153437.76000000001</v>
      </c>
      <c r="O343" s="23"/>
      <c r="P343" s="15"/>
    </row>
    <row r="344" spans="1:33" s="14" customFormat="1" x14ac:dyDescent="0.2">
      <c r="A344" s="9" t="s">
        <v>641</v>
      </c>
      <c r="B344" s="7" t="s">
        <v>642</v>
      </c>
      <c r="C344" s="22">
        <f t="shared" si="110"/>
        <v>53014.080000000002</v>
      </c>
      <c r="D344" s="22">
        <v>0</v>
      </c>
      <c r="E344" s="22">
        <v>0</v>
      </c>
      <c r="F344" s="23">
        <v>53014.080000000002</v>
      </c>
      <c r="G344" s="22">
        <f t="shared" si="108"/>
        <v>55473</v>
      </c>
      <c r="H344" s="22">
        <v>0</v>
      </c>
      <c r="I344" s="22">
        <v>0</v>
      </c>
      <c r="J344" s="23">
        <v>55473</v>
      </c>
      <c r="K344" s="22">
        <f t="shared" si="109"/>
        <v>60690.79</v>
      </c>
      <c r="L344" s="22">
        <v>0</v>
      </c>
      <c r="M344" s="22">
        <v>0</v>
      </c>
      <c r="N344" s="22">
        <v>60690.79</v>
      </c>
      <c r="O344" s="23"/>
      <c r="P344" s="15"/>
    </row>
    <row r="345" spans="1:33" s="14" customFormat="1" x14ac:dyDescent="0.2">
      <c r="A345" s="9" t="s">
        <v>643</v>
      </c>
      <c r="B345" s="7" t="s">
        <v>644</v>
      </c>
      <c r="C345" s="22">
        <f t="shared" si="110"/>
        <v>196546.74000000002</v>
      </c>
      <c r="D345" s="22">
        <v>0</v>
      </c>
      <c r="E345" s="22">
        <v>0</v>
      </c>
      <c r="F345" s="23">
        <v>196546.74000000002</v>
      </c>
      <c r="G345" s="22">
        <f t="shared" si="108"/>
        <v>187360.4</v>
      </c>
      <c r="H345" s="22">
        <v>0</v>
      </c>
      <c r="I345" s="22">
        <v>0</v>
      </c>
      <c r="J345" s="23">
        <v>187360.4</v>
      </c>
      <c r="K345" s="22">
        <f t="shared" si="109"/>
        <v>205119.6</v>
      </c>
      <c r="L345" s="22">
        <v>0</v>
      </c>
      <c r="M345" s="22">
        <v>0</v>
      </c>
      <c r="N345" s="22">
        <v>205119.6</v>
      </c>
      <c r="O345" s="23"/>
      <c r="P345" s="15"/>
    </row>
    <row r="346" spans="1:33" s="14" customFormat="1" x14ac:dyDescent="0.2">
      <c r="A346" s="9" t="s">
        <v>645</v>
      </c>
      <c r="B346" s="7" t="s">
        <v>646</v>
      </c>
      <c r="C346" s="22">
        <f t="shared" si="110"/>
        <v>1137671.7</v>
      </c>
      <c r="D346" s="22">
        <v>0</v>
      </c>
      <c r="E346" s="22">
        <v>0</v>
      </c>
      <c r="F346" s="23">
        <v>1137671.7</v>
      </c>
      <c r="G346" s="22">
        <f t="shared" si="108"/>
        <v>1034487.5199999999</v>
      </c>
      <c r="H346" s="22">
        <v>0</v>
      </c>
      <c r="I346" s="22">
        <v>0</v>
      </c>
      <c r="J346" s="23">
        <v>1034487.5199999999</v>
      </c>
      <c r="K346" s="22">
        <f t="shared" si="109"/>
        <v>1277449.46</v>
      </c>
      <c r="L346" s="22">
        <v>0</v>
      </c>
      <c r="M346" s="22">
        <v>0</v>
      </c>
      <c r="N346" s="22">
        <v>1277449.46</v>
      </c>
      <c r="O346" s="23"/>
      <c r="P346" s="15"/>
    </row>
    <row r="347" spans="1:33" s="14" customFormat="1" x14ac:dyDescent="0.2">
      <c r="A347" s="9" t="s">
        <v>647</v>
      </c>
      <c r="B347" s="7" t="s">
        <v>648</v>
      </c>
      <c r="C347" s="22">
        <f t="shared" si="110"/>
        <v>3139727.1300000004</v>
      </c>
      <c r="D347" s="22">
        <v>0</v>
      </c>
      <c r="E347" s="22">
        <v>0</v>
      </c>
      <c r="F347" s="23">
        <v>3139727.1300000004</v>
      </c>
      <c r="G347" s="22">
        <f t="shared" si="108"/>
        <v>3081209.83</v>
      </c>
      <c r="H347" s="22">
        <v>0</v>
      </c>
      <c r="I347" s="22">
        <v>0</v>
      </c>
      <c r="J347" s="23">
        <v>3081209.83</v>
      </c>
      <c r="K347" s="22">
        <f t="shared" si="109"/>
        <v>3802896.52</v>
      </c>
      <c r="L347" s="22">
        <v>0</v>
      </c>
      <c r="M347" s="22">
        <v>0</v>
      </c>
      <c r="N347" s="22">
        <v>3802896.52</v>
      </c>
      <c r="O347" s="23"/>
      <c r="P347" s="15"/>
    </row>
    <row r="348" spans="1:33" s="14" customFormat="1" x14ac:dyDescent="0.2">
      <c r="A348" s="9" t="s">
        <v>649</v>
      </c>
      <c r="B348" s="7" t="s">
        <v>650</v>
      </c>
      <c r="C348" s="22">
        <f t="shared" si="110"/>
        <v>627442.4</v>
      </c>
      <c r="D348" s="22">
        <v>0</v>
      </c>
      <c r="E348" s="22">
        <v>0</v>
      </c>
      <c r="F348" s="23">
        <v>627442.4</v>
      </c>
      <c r="G348" s="22">
        <f t="shared" si="108"/>
        <v>667155.79999999993</v>
      </c>
      <c r="H348" s="22">
        <v>0</v>
      </c>
      <c r="I348" s="22">
        <v>0</v>
      </c>
      <c r="J348" s="23">
        <v>667155.79999999993</v>
      </c>
      <c r="K348" s="22">
        <f t="shared" si="109"/>
        <v>791038.51</v>
      </c>
      <c r="L348" s="22">
        <v>0</v>
      </c>
      <c r="M348" s="22">
        <v>0</v>
      </c>
      <c r="N348" s="22">
        <v>791038.51</v>
      </c>
      <c r="O348" s="23"/>
      <c r="P348" s="15"/>
    </row>
    <row r="349" spans="1:33" s="14" customFormat="1" ht="12.75" customHeight="1" x14ac:dyDescent="0.2">
      <c r="A349" s="9" t="s">
        <v>651</v>
      </c>
      <c r="B349" s="7" t="s">
        <v>652</v>
      </c>
      <c r="C349" s="22">
        <f t="shared" si="110"/>
        <v>2376005.37</v>
      </c>
      <c r="D349" s="22">
        <v>0</v>
      </c>
      <c r="E349" s="22">
        <v>0</v>
      </c>
      <c r="F349" s="23">
        <v>2376005.37</v>
      </c>
      <c r="G349" s="22">
        <f t="shared" si="108"/>
        <v>2272489.5299999998</v>
      </c>
      <c r="H349" s="22">
        <v>0</v>
      </c>
      <c r="I349" s="22">
        <v>0</v>
      </c>
      <c r="J349" s="23">
        <v>2272489.5299999998</v>
      </c>
      <c r="K349" s="22">
        <f t="shared" si="109"/>
        <v>2629607.9299999997</v>
      </c>
      <c r="L349" s="22">
        <v>0</v>
      </c>
      <c r="M349" s="22">
        <v>0</v>
      </c>
      <c r="N349" s="22">
        <v>2629607.9299999997</v>
      </c>
      <c r="O349" s="23"/>
      <c r="P349" s="15"/>
    </row>
    <row r="350" spans="1:33" s="14" customFormat="1" x14ac:dyDescent="0.2">
      <c r="A350" s="9" t="s">
        <v>653</v>
      </c>
      <c r="B350" s="7" t="s">
        <v>654</v>
      </c>
      <c r="C350" s="22">
        <f t="shared" si="110"/>
        <v>382408.99</v>
      </c>
      <c r="D350" s="22">
        <v>0</v>
      </c>
      <c r="E350" s="22">
        <v>0</v>
      </c>
      <c r="F350" s="23">
        <v>382408.99</v>
      </c>
      <c r="G350" s="22">
        <f t="shared" si="108"/>
        <v>392432.25999999995</v>
      </c>
      <c r="H350" s="22">
        <v>0</v>
      </c>
      <c r="I350" s="22">
        <v>0</v>
      </c>
      <c r="J350" s="23">
        <v>392432.25999999995</v>
      </c>
      <c r="K350" s="22">
        <f t="shared" si="109"/>
        <v>554576</v>
      </c>
      <c r="L350" s="22">
        <v>0</v>
      </c>
      <c r="M350" s="22">
        <v>0</v>
      </c>
      <c r="N350" s="22">
        <v>554576</v>
      </c>
      <c r="O350" s="23"/>
      <c r="P350" s="15"/>
      <c r="Q350" s="15"/>
      <c r="R350" s="15"/>
      <c r="S350" s="15"/>
      <c r="T350" s="15"/>
      <c r="U350" s="15"/>
    </row>
    <row r="351" spans="1:33" s="14" customFormat="1" x14ac:dyDescent="0.2">
      <c r="A351" s="9" t="s">
        <v>655</v>
      </c>
      <c r="B351" s="7" t="s">
        <v>656</v>
      </c>
      <c r="C351" s="22">
        <f t="shared" si="110"/>
        <v>702549.82</v>
      </c>
      <c r="D351" s="22">
        <v>0</v>
      </c>
      <c r="E351" s="22">
        <v>0</v>
      </c>
      <c r="F351" s="23">
        <v>702549.82</v>
      </c>
      <c r="G351" s="22">
        <f t="shared" si="108"/>
        <v>1043388.17</v>
      </c>
      <c r="H351" s="22">
        <v>0</v>
      </c>
      <c r="I351" s="22">
        <v>0</v>
      </c>
      <c r="J351" s="23">
        <v>1043388.17</v>
      </c>
      <c r="K351" s="22">
        <f t="shared" si="109"/>
        <v>1466366.48</v>
      </c>
      <c r="L351" s="22">
        <v>0</v>
      </c>
      <c r="M351" s="22">
        <v>0</v>
      </c>
      <c r="N351" s="22">
        <v>1466366.48</v>
      </c>
      <c r="O351" s="23"/>
      <c r="P351" s="15"/>
    </row>
    <row r="352" spans="1:33" s="14" customFormat="1" ht="12.75" customHeight="1" x14ac:dyDescent="0.2">
      <c r="A352" s="9" t="s">
        <v>657</v>
      </c>
      <c r="B352" s="7" t="s">
        <v>658</v>
      </c>
      <c r="C352" s="22">
        <f t="shared" si="110"/>
        <v>427792.76</v>
      </c>
      <c r="D352" s="22">
        <v>0</v>
      </c>
      <c r="E352" s="22">
        <v>0</v>
      </c>
      <c r="F352" s="23">
        <v>427792.76</v>
      </c>
      <c r="G352" s="22">
        <f t="shared" ref="G352:G371" si="111">SUM(H352:J352)</f>
        <v>459577.84</v>
      </c>
      <c r="H352" s="22">
        <v>0</v>
      </c>
      <c r="I352" s="22">
        <v>0</v>
      </c>
      <c r="J352" s="23">
        <v>459577.84</v>
      </c>
      <c r="K352" s="22">
        <f t="shared" si="109"/>
        <v>590541.75</v>
      </c>
      <c r="L352" s="22">
        <v>0</v>
      </c>
      <c r="M352" s="22">
        <v>0</v>
      </c>
      <c r="N352" s="22">
        <v>590541.75</v>
      </c>
      <c r="O352" s="23"/>
      <c r="P352" s="25"/>
    </row>
    <row r="353" spans="1:21" s="14" customFormat="1" x14ac:dyDescent="0.2">
      <c r="A353" s="9" t="s">
        <v>659</v>
      </c>
      <c r="B353" s="7" t="s">
        <v>660</v>
      </c>
      <c r="C353" s="22">
        <f t="shared" si="110"/>
        <v>300825.40000000002</v>
      </c>
      <c r="D353" s="22">
        <v>0</v>
      </c>
      <c r="E353" s="22">
        <v>0</v>
      </c>
      <c r="F353" s="23">
        <v>300825.40000000002</v>
      </c>
      <c r="G353" s="22">
        <f t="shared" si="111"/>
        <v>253185.19999999998</v>
      </c>
      <c r="H353" s="22">
        <v>0</v>
      </c>
      <c r="I353" s="22">
        <v>0</v>
      </c>
      <c r="J353" s="23">
        <v>253185.19999999998</v>
      </c>
      <c r="K353" s="22">
        <f t="shared" si="109"/>
        <v>536197.02</v>
      </c>
      <c r="L353" s="22">
        <v>0</v>
      </c>
      <c r="M353" s="22">
        <v>0</v>
      </c>
      <c r="N353" s="22">
        <v>536197.02</v>
      </c>
      <c r="O353" s="23"/>
      <c r="P353" s="15"/>
    </row>
    <row r="354" spans="1:21" ht="12.75" customHeight="1" x14ac:dyDescent="0.2">
      <c r="A354" s="9" t="s">
        <v>661</v>
      </c>
      <c r="B354" s="7" t="s">
        <v>662</v>
      </c>
      <c r="C354" s="22">
        <f t="shared" si="110"/>
        <v>352</v>
      </c>
      <c r="D354" s="22">
        <v>0</v>
      </c>
      <c r="E354" s="22">
        <v>0</v>
      </c>
      <c r="F354" s="23">
        <v>352</v>
      </c>
      <c r="G354" s="22">
        <f t="shared" si="111"/>
        <v>352</v>
      </c>
      <c r="H354" s="22">
        <v>0</v>
      </c>
      <c r="I354" s="22">
        <v>0</v>
      </c>
      <c r="J354" s="23">
        <v>352</v>
      </c>
      <c r="K354" s="22">
        <f t="shared" si="109"/>
        <v>338</v>
      </c>
      <c r="L354" s="22">
        <v>0</v>
      </c>
      <c r="M354" s="22">
        <v>0</v>
      </c>
      <c r="N354" s="22">
        <v>338</v>
      </c>
      <c r="O354" s="23"/>
    </row>
    <row r="355" spans="1:21" s="14" customFormat="1" ht="12.75" customHeight="1" x14ac:dyDescent="0.2">
      <c r="A355" s="9" t="s">
        <v>663</v>
      </c>
      <c r="B355" s="7" t="s">
        <v>664</v>
      </c>
      <c r="C355" s="22">
        <f t="shared" si="110"/>
        <v>3214114.8899999997</v>
      </c>
      <c r="D355" s="22">
        <v>0</v>
      </c>
      <c r="E355" s="22">
        <v>0</v>
      </c>
      <c r="F355" s="23">
        <v>3214114.8899999997</v>
      </c>
      <c r="G355" s="22">
        <f t="shared" si="111"/>
        <v>2694574.9699999997</v>
      </c>
      <c r="H355" s="22">
        <v>0</v>
      </c>
      <c r="I355" s="22">
        <v>0</v>
      </c>
      <c r="J355" s="23">
        <v>2694574.9699999997</v>
      </c>
      <c r="K355" s="22">
        <f t="shared" si="109"/>
        <v>3089962</v>
      </c>
      <c r="L355" s="22">
        <v>0</v>
      </c>
      <c r="M355" s="22">
        <v>0</v>
      </c>
      <c r="N355" s="22">
        <v>3089962</v>
      </c>
      <c r="O355" s="23"/>
      <c r="P355" s="15"/>
    </row>
    <row r="356" spans="1:21" s="14" customFormat="1" ht="12.75" customHeight="1" x14ac:dyDescent="0.2">
      <c r="A356" s="9" t="s">
        <v>665</v>
      </c>
      <c r="B356" s="7" t="s">
        <v>666</v>
      </c>
      <c r="C356" s="22">
        <f t="shared" si="110"/>
        <v>3905445.15</v>
      </c>
      <c r="D356" s="22">
        <v>0</v>
      </c>
      <c r="E356" s="22">
        <v>0</v>
      </c>
      <c r="F356" s="23">
        <v>3905445.15</v>
      </c>
      <c r="G356" s="22">
        <f t="shared" si="111"/>
        <v>3284939.36</v>
      </c>
      <c r="H356" s="22">
        <v>0</v>
      </c>
      <c r="I356" s="22">
        <v>0</v>
      </c>
      <c r="J356" s="23">
        <v>3284939.36</v>
      </c>
      <c r="K356" s="22">
        <f t="shared" si="109"/>
        <v>3592073.7999999993</v>
      </c>
      <c r="L356" s="22">
        <v>0</v>
      </c>
      <c r="M356" s="22">
        <v>0</v>
      </c>
      <c r="N356" s="22">
        <v>3592073.7999999993</v>
      </c>
      <c r="O356" s="23"/>
      <c r="P356" s="15"/>
    </row>
    <row r="357" spans="1:21" s="14" customFormat="1" ht="12.75" customHeight="1" x14ac:dyDescent="0.2">
      <c r="A357" s="9" t="s">
        <v>810</v>
      </c>
      <c r="B357" s="7" t="s">
        <v>811</v>
      </c>
      <c r="C357" s="22">
        <f t="shared" si="110"/>
        <v>0</v>
      </c>
      <c r="D357" s="22">
        <v>0</v>
      </c>
      <c r="E357" s="22">
        <v>0</v>
      </c>
      <c r="F357" s="23">
        <v>0</v>
      </c>
      <c r="G357" s="22">
        <f t="shared" si="111"/>
        <v>103870</v>
      </c>
      <c r="H357" s="22">
        <v>0</v>
      </c>
      <c r="I357" s="22">
        <v>0</v>
      </c>
      <c r="J357" s="23">
        <v>103870</v>
      </c>
      <c r="K357" s="22">
        <f t="shared" si="109"/>
        <v>1438768.8000000003</v>
      </c>
      <c r="L357" s="22">
        <v>0</v>
      </c>
      <c r="M357" s="22">
        <v>0</v>
      </c>
      <c r="N357" s="22">
        <v>1438768.8000000003</v>
      </c>
      <c r="O357" s="23"/>
      <c r="P357" s="15"/>
    </row>
    <row r="358" spans="1:21" s="14" customFormat="1" x14ac:dyDescent="0.2">
      <c r="A358" s="9" t="s">
        <v>820</v>
      </c>
      <c r="B358" s="7" t="s">
        <v>667</v>
      </c>
      <c r="C358" s="22">
        <f t="shared" si="110"/>
        <v>13178605.069999998</v>
      </c>
      <c r="D358" s="22">
        <v>0</v>
      </c>
      <c r="E358" s="22">
        <v>70537.2</v>
      </c>
      <c r="F358" s="23">
        <v>13108067.869999999</v>
      </c>
      <c r="G358" s="22">
        <f t="shared" si="111"/>
        <v>21226938.710000001</v>
      </c>
      <c r="H358" s="22">
        <v>0</v>
      </c>
      <c r="I358" s="22">
        <v>149288.79999999999</v>
      </c>
      <c r="J358" s="23">
        <v>21077649.91</v>
      </c>
      <c r="K358" s="22">
        <f t="shared" si="109"/>
        <v>15009429.800000003</v>
      </c>
      <c r="L358" s="22">
        <v>0</v>
      </c>
      <c r="M358" s="22">
        <v>322388.05</v>
      </c>
      <c r="N358" s="22">
        <v>14687041.750000002</v>
      </c>
      <c r="O358" s="23"/>
      <c r="P358" s="15"/>
    </row>
    <row r="359" spans="1:21" s="14" customFormat="1" x14ac:dyDescent="0.2">
      <c r="A359" s="9" t="s">
        <v>668</v>
      </c>
      <c r="B359" s="7" t="s">
        <v>669</v>
      </c>
      <c r="C359" s="22">
        <f t="shared" si="110"/>
        <v>10407444.000000002</v>
      </c>
      <c r="D359" s="22">
        <v>0</v>
      </c>
      <c r="E359" s="22">
        <v>68698.799999999988</v>
      </c>
      <c r="F359" s="23">
        <v>10338745.200000001</v>
      </c>
      <c r="G359" s="22">
        <f t="shared" si="111"/>
        <v>12806978.76</v>
      </c>
      <c r="H359" s="22">
        <v>0</v>
      </c>
      <c r="I359" s="22">
        <v>63491</v>
      </c>
      <c r="J359" s="23">
        <v>12743487.76</v>
      </c>
      <c r="K359" s="22">
        <f t="shared" si="109"/>
        <v>14387699.300000003</v>
      </c>
      <c r="L359" s="22">
        <v>0</v>
      </c>
      <c r="M359" s="22">
        <v>64279</v>
      </c>
      <c r="N359" s="22">
        <v>14323420.300000003</v>
      </c>
      <c r="O359" s="23"/>
      <c r="P359" s="15"/>
      <c r="Q359" s="15"/>
      <c r="R359" s="15"/>
      <c r="S359" s="15"/>
      <c r="T359" s="15"/>
      <c r="U359" s="15"/>
    </row>
    <row r="360" spans="1:21" s="14" customFormat="1" x14ac:dyDescent="0.2">
      <c r="A360" s="9" t="s">
        <v>670</v>
      </c>
      <c r="B360" s="7" t="s">
        <v>671</v>
      </c>
      <c r="C360" s="22">
        <f t="shared" si="110"/>
        <v>65020641.650000006</v>
      </c>
      <c r="D360" s="22">
        <v>13638776.580000002</v>
      </c>
      <c r="E360" s="22">
        <v>1318311.3599999999</v>
      </c>
      <c r="F360" s="23">
        <v>50063553.710000001</v>
      </c>
      <c r="G360" s="22">
        <f t="shared" si="111"/>
        <v>71701262.599999994</v>
      </c>
      <c r="H360" s="22">
        <v>13237377.189999996</v>
      </c>
      <c r="I360" s="22">
        <v>1725386.91</v>
      </c>
      <c r="J360" s="23">
        <v>56738498.5</v>
      </c>
      <c r="K360" s="22">
        <f t="shared" si="109"/>
        <v>79919087.939999998</v>
      </c>
      <c r="L360" s="22">
        <v>16622708.969999999</v>
      </c>
      <c r="M360" s="22">
        <v>3481411.3900000006</v>
      </c>
      <c r="N360" s="22">
        <v>59814967.579999991</v>
      </c>
      <c r="O360" s="23"/>
      <c r="P360" s="25"/>
      <c r="Q360" s="15"/>
      <c r="R360" s="15"/>
      <c r="S360" s="15"/>
      <c r="T360" s="15"/>
      <c r="U360" s="15"/>
    </row>
    <row r="361" spans="1:21" s="14" customFormat="1" x14ac:dyDescent="0.2">
      <c r="A361" s="9" t="s">
        <v>672</v>
      </c>
      <c r="B361" s="7" t="s">
        <v>673</v>
      </c>
      <c r="C361" s="22">
        <f t="shared" si="110"/>
        <v>2640442.5</v>
      </c>
      <c r="D361" s="22">
        <v>0</v>
      </c>
      <c r="E361" s="22">
        <v>0</v>
      </c>
      <c r="F361" s="23">
        <v>2640442.5</v>
      </c>
      <c r="G361" s="22">
        <f t="shared" si="111"/>
        <v>2844105.5999999996</v>
      </c>
      <c r="H361" s="22">
        <v>0</v>
      </c>
      <c r="I361" s="22">
        <v>0</v>
      </c>
      <c r="J361" s="23">
        <v>2844105.5999999996</v>
      </c>
      <c r="K361" s="22">
        <f t="shared" si="109"/>
        <v>3096767.16</v>
      </c>
      <c r="L361" s="22">
        <v>0</v>
      </c>
      <c r="M361" s="22">
        <v>0</v>
      </c>
      <c r="N361" s="22">
        <v>3096767.16</v>
      </c>
      <c r="O361" s="23"/>
      <c r="P361" s="15"/>
      <c r="Q361" s="15"/>
      <c r="R361" s="15"/>
      <c r="S361" s="15"/>
      <c r="T361" s="15"/>
      <c r="U361" s="15"/>
    </row>
    <row r="362" spans="1:21" s="14" customFormat="1" ht="12.75" customHeight="1" x14ac:dyDescent="0.2">
      <c r="A362" s="9" t="s">
        <v>674</v>
      </c>
      <c r="B362" s="7" t="s">
        <v>675</v>
      </c>
      <c r="C362" s="22">
        <f t="shared" si="110"/>
        <v>19599.5</v>
      </c>
      <c r="D362" s="22">
        <v>0</v>
      </c>
      <c r="E362" s="22">
        <v>0</v>
      </c>
      <c r="F362" s="23">
        <v>19599.5</v>
      </c>
      <c r="G362" s="22">
        <f t="shared" si="111"/>
        <v>15782</v>
      </c>
      <c r="H362" s="22">
        <v>0</v>
      </c>
      <c r="I362" s="22">
        <v>0</v>
      </c>
      <c r="J362" s="23">
        <v>15782</v>
      </c>
      <c r="K362" s="22">
        <f t="shared" si="109"/>
        <v>25993</v>
      </c>
      <c r="L362" s="22">
        <v>0</v>
      </c>
      <c r="M362" s="22">
        <v>0</v>
      </c>
      <c r="N362" s="22">
        <v>25993</v>
      </c>
      <c r="O362" s="23"/>
      <c r="P362" s="15"/>
      <c r="Q362" s="15"/>
      <c r="R362" s="15"/>
      <c r="S362" s="15"/>
      <c r="T362" s="15"/>
      <c r="U362" s="15"/>
    </row>
    <row r="363" spans="1:21" s="14" customFormat="1" ht="12.75" customHeight="1" x14ac:dyDescent="0.2">
      <c r="A363" s="9" t="s">
        <v>676</v>
      </c>
      <c r="B363" s="7" t="s">
        <v>677</v>
      </c>
      <c r="C363" s="22">
        <f t="shared" si="110"/>
        <v>397889</v>
      </c>
      <c r="D363" s="22">
        <v>0</v>
      </c>
      <c r="E363" s="22">
        <v>0</v>
      </c>
      <c r="F363" s="23">
        <v>397889</v>
      </c>
      <c r="G363" s="22">
        <f t="shared" si="111"/>
        <v>453372</v>
      </c>
      <c r="H363" s="22">
        <v>0</v>
      </c>
      <c r="I363" s="22">
        <v>0</v>
      </c>
      <c r="J363" s="23">
        <v>453372</v>
      </c>
      <c r="K363" s="22">
        <f t="shared" si="109"/>
        <v>603112</v>
      </c>
      <c r="L363" s="22">
        <v>0</v>
      </c>
      <c r="M363" s="22">
        <v>0</v>
      </c>
      <c r="N363" s="22">
        <v>603112</v>
      </c>
      <c r="O363" s="23"/>
      <c r="Q363" s="15"/>
      <c r="R363" s="15"/>
      <c r="S363" s="15"/>
      <c r="T363" s="15"/>
      <c r="U363" s="15"/>
    </row>
    <row r="364" spans="1:21" s="14" customFormat="1" ht="12.75" customHeight="1" x14ac:dyDescent="0.2">
      <c r="A364" s="9" t="s">
        <v>678</v>
      </c>
      <c r="B364" s="7" t="s">
        <v>679</v>
      </c>
      <c r="C364" s="22">
        <f t="shared" si="110"/>
        <v>134051.25</v>
      </c>
      <c r="D364" s="22">
        <v>0</v>
      </c>
      <c r="E364" s="22">
        <v>0</v>
      </c>
      <c r="F364" s="23">
        <v>134051.25</v>
      </c>
      <c r="G364" s="22">
        <f t="shared" si="111"/>
        <v>154194</v>
      </c>
      <c r="H364" s="22">
        <v>0</v>
      </c>
      <c r="I364" s="22">
        <v>0</v>
      </c>
      <c r="J364" s="23">
        <v>154194</v>
      </c>
      <c r="K364" s="22">
        <f t="shared" si="109"/>
        <v>195614</v>
      </c>
      <c r="L364" s="22">
        <v>0</v>
      </c>
      <c r="M364" s="22">
        <v>0</v>
      </c>
      <c r="N364" s="22">
        <v>195614</v>
      </c>
      <c r="O364" s="23"/>
      <c r="Q364" s="15"/>
      <c r="R364" s="15"/>
      <c r="S364" s="15"/>
      <c r="T364" s="15"/>
      <c r="U364" s="15"/>
    </row>
    <row r="365" spans="1:21" s="14" customFormat="1" ht="12.75" customHeight="1" x14ac:dyDescent="0.2">
      <c r="A365" s="9" t="s">
        <v>680</v>
      </c>
      <c r="B365" s="7" t="s">
        <v>681</v>
      </c>
      <c r="C365" s="22">
        <f t="shared" si="110"/>
        <v>153494.68</v>
      </c>
      <c r="D365" s="22">
        <v>0</v>
      </c>
      <c r="E365" s="22">
        <v>0</v>
      </c>
      <c r="F365" s="23">
        <v>153494.68</v>
      </c>
      <c r="G365" s="22">
        <f t="shared" si="111"/>
        <v>173600</v>
      </c>
      <c r="H365" s="22">
        <v>0</v>
      </c>
      <c r="I365" s="22">
        <v>0</v>
      </c>
      <c r="J365" s="23">
        <v>173600</v>
      </c>
      <c r="K365" s="22">
        <f t="shared" si="109"/>
        <v>215939</v>
      </c>
      <c r="L365" s="22">
        <v>0</v>
      </c>
      <c r="M365" s="22">
        <v>0</v>
      </c>
      <c r="N365" s="22">
        <v>215939</v>
      </c>
      <c r="O365" s="23"/>
      <c r="Q365" s="15"/>
      <c r="R365" s="15"/>
      <c r="S365" s="15"/>
      <c r="T365" s="15"/>
      <c r="U365" s="15"/>
    </row>
    <row r="366" spans="1:21" ht="12.75" customHeight="1" x14ac:dyDescent="0.2">
      <c r="A366" s="9" t="s">
        <v>682</v>
      </c>
      <c r="B366" s="7" t="s">
        <v>683</v>
      </c>
      <c r="C366" s="22">
        <f t="shared" si="110"/>
        <v>108752.44</v>
      </c>
      <c r="D366" s="22">
        <v>0</v>
      </c>
      <c r="E366" s="22">
        <v>0</v>
      </c>
      <c r="F366" s="23">
        <v>108752.44</v>
      </c>
      <c r="G366" s="22">
        <f t="shared" si="111"/>
        <v>106367.65</v>
      </c>
      <c r="H366" s="22">
        <v>0</v>
      </c>
      <c r="I366" s="22">
        <v>0</v>
      </c>
      <c r="J366" s="23">
        <v>106367.65</v>
      </c>
      <c r="K366" s="22">
        <f t="shared" si="109"/>
        <v>132812</v>
      </c>
      <c r="L366" s="22">
        <v>0</v>
      </c>
      <c r="M366" s="22">
        <v>0</v>
      </c>
      <c r="N366" s="22">
        <v>132812</v>
      </c>
      <c r="O366" s="23"/>
      <c r="P366" s="14"/>
    </row>
    <row r="367" spans="1:21" ht="12.75" customHeight="1" x14ac:dyDescent="0.2">
      <c r="A367" s="9" t="s">
        <v>821</v>
      </c>
      <c r="B367" s="7" t="s">
        <v>832</v>
      </c>
      <c r="C367" s="22">
        <f t="shared" si="110"/>
        <v>0</v>
      </c>
      <c r="D367" s="22"/>
      <c r="E367" s="22"/>
      <c r="F367" s="23"/>
      <c r="G367" s="22">
        <f t="shared" si="111"/>
        <v>0</v>
      </c>
      <c r="H367" s="22"/>
      <c r="I367" s="22"/>
      <c r="J367" s="23"/>
      <c r="K367" s="22">
        <f t="shared" ref="K367" si="112">SUM(L367:O367)</f>
        <v>857</v>
      </c>
      <c r="L367" s="22">
        <v>0</v>
      </c>
      <c r="M367" s="22">
        <v>0</v>
      </c>
      <c r="N367" s="22">
        <v>857</v>
      </c>
      <c r="O367" s="23"/>
      <c r="P367" s="14"/>
    </row>
    <row r="368" spans="1:21" s="14" customFormat="1" ht="12.75" customHeight="1" x14ac:dyDescent="0.2">
      <c r="A368" s="9" t="s">
        <v>684</v>
      </c>
      <c r="B368" s="7" t="s">
        <v>685</v>
      </c>
      <c r="C368" s="22">
        <f t="shared" si="110"/>
        <v>375024.6</v>
      </c>
      <c r="D368" s="22">
        <v>0</v>
      </c>
      <c r="E368" s="22">
        <v>0</v>
      </c>
      <c r="F368" s="23">
        <v>375024.6</v>
      </c>
      <c r="G368" s="22">
        <f t="shared" si="111"/>
        <v>420994</v>
      </c>
      <c r="H368" s="22">
        <v>0</v>
      </c>
      <c r="I368" s="22">
        <v>0</v>
      </c>
      <c r="J368" s="23">
        <v>420994</v>
      </c>
      <c r="K368" s="22">
        <f t="shared" si="109"/>
        <v>501633.99999999994</v>
      </c>
      <c r="L368" s="22">
        <v>0</v>
      </c>
      <c r="M368" s="22">
        <v>0</v>
      </c>
      <c r="N368" s="22">
        <v>501633.99999999994</v>
      </c>
      <c r="O368" s="23"/>
      <c r="Q368" s="15"/>
      <c r="R368" s="15"/>
      <c r="S368" s="15"/>
      <c r="T368" s="15"/>
      <c r="U368" s="15"/>
    </row>
    <row r="369" spans="1:21" s="14" customFormat="1" ht="12.75" customHeight="1" x14ac:dyDescent="0.2">
      <c r="A369" s="9" t="s">
        <v>686</v>
      </c>
      <c r="B369" s="7" t="s">
        <v>687</v>
      </c>
      <c r="C369" s="22">
        <f t="shared" si="110"/>
        <v>10906.76</v>
      </c>
      <c r="D369" s="22">
        <v>0</v>
      </c>
      <c r="E369" s="22">
        <v>0</v>
      </c>
      <c r="F369" s="23">
        <v>10906.76</v>
      </c>
      <c r="G369" s="22">
        <f t="shared" si="111"/>
        <v>7190</v>
      </c>
      <c r="H369" s="22">
        <v>0</v>
      </c>
      <c r="I369" s="22">
        <v>0</v>
      </c>
      <c r="J369" s="23">
        <v>7190</v>
      </c>
      <c r="K369" s="22">
        <f t="shared" si="109"/>
        <v>5091.8</v>
      </c>
      <c r="L369" s="22">
        <v>0</v>
      </c>
      <c r="M369" s="22">
        <v>0</v>
      </c>
      <c r="N369" s="22">
        <v>5091.8</v>
      </c>
      <c r="O369" s="23"/>
      <c r="Q369" s="15"/>
      <c r="R369" s="15"/>
      <c r="S369" s="15"/>
      <c r="T369" s="15"/>
      <c r="U369" s="15"/>
    </row>
    <row r="370" spans="1:21" s="14" customFormat="1" x14ac:dyDescent="0.2">
      <c r="A370" s="9" t="s">
        <v>688</v>
      </c>
      <c r="B370" s="7" t="s">
        <v>689</v>
      </c>
      <c r="C370" s="22">
        <f t="shared" ref="C370" si="113">SUM(D370:F370)</f>
        <v>13202</v>
      </c>
      <c r="D370" s="22">
        <v>0</v>
      </c>
      <c r="E370" s="22">
        <v>0</v>
      </c>
      <c r="F370" s="23">
        <v>13202</v>
      </c>
      <c r="G370" s="22">
        <f t="shared" ref="G370" si="114">SUM(H370:J370)</f>
        <v>7603</v>
      </c>
      <c r="H370" s="22">
        <v>0</v>
      </c>
      <c r="I370" s="22">
        <v>0</v>
      </c>
      <c r="J370" s="23">
        <v>7603</v>
      </c>
      <c r="K370" s="22">
        <f t="shared" si="109"/>
        <v>0</v>
      </c>
      <c r="L370" s="22">
        <v>0</v>
      </c>
      <c r="M370" s="22">
        <v>0</v>
      </c>
      <c r="N370" s="22">
        <v>0</v>
      </c>
      <c r="O370" s="23"/>
      <c r="Q370" s="15"/>
      <c r="R370" s="15"/>
      <c r="S370" s="15"/>
      <c r="T370" s="15"/>
      <c r="U370" s="15"/>
    </row>
    <row r="371" spans="1:21" s="14" customFormat="1" x14ac:dyDescent="0.2">
      <c r="A371" s="9" t="s">
        <v>812</v>
      </c>
      <c r="B371" s="7" t="s">
        <v>813</v>
      </c>
      <c r="C371" s="22">
        <f t="shared" si="110"/>
        <v>0</v>
      </c>
      <c r="D371" s="22">
        <v>0</v>
      </c>
      <c r="E371" s="22">
        <v>0</v>
      </c>
      <c r="F371" s="23">
        <v>0</v>
      </c>
      <c r="G371" s="22">
        <f t="shared" si="111"/>
        <v>3960</v>
      </c>
      <c r="H371" s="22">
        <v>0</v>
      </c>
      <c r="I371" s="22">
        <v>0</v>
      </c>
      <c r="J371" s="23">
        <v>3960</v>
      </c>
      <c r="K371" s="22">
        <f t="shared" si="109"/>
        <v>4935</v>
      </c>
      <c r="L371" s="22">
        <v>0</v>
      </c>
      <c r="M371" s="22">
        <v>0</v>
      </c>
      <c r="N371" s="22">
        <v>4935</v>
      </c>
      <c r="O371" s="23"/>
      <c r="Q371" s="15"/>
      <c r="R371" s="15"/>
      <c r="S371" s="15"/>
      <c r="T371" s="15"/>
      <c r="U371" s="15"/>
    </row>
    <row r="372" spans="1:21" s="25" customFormat="1" x14ac:dyDescent="0.2">
      <c r="A372" s="4"/>
      <c r="B372" s="4" t="s">
        <v>690</v>
      </c>
      <c r="C372" s="18">
        <f t="shared" ref="C372:F372" si="115">SUM(C373:C385)</f>
        <v>35989904.039999999</v>
      </c>
      <c r="D372" s="18">
        <f t="shared" si="115"/>
        <v>6882340.6199999992</v>
      </c>
      <c r="E372" s="18">
        <f t="shared" si="115"/>
        <v>57108.399999999994</v>
      </c>
      <c r="F372" s="18">
        <f t="shared" si="115"/>
        <v>29050455.020000003</v>
      </c>
      <c r="G372" s="18">
        <f t="shared" ref="G372:J372" si="116">SUM(G373:G385)</f>
        <v>37980005.169999994</v>
      </c>
      <c r="H372" s="18">
        <f t="shared" si="116"/>
        <v>7283669.2699999996</v>
      </c>
      <c r="I372" s="18">
        <f t="shared" si="116"/>
        <v>48215</v>
      </c>
      <c r="J372" s="18">
        <f t="shared" si="116"/>
        <v>30648120.900000002</v>
      </c>
      <c r="K372" s="18">
        <f>SUM(L372:O372)</f>
        <v>43914512.880000003</v>
      </c>
      <c r="L372" s="18">
        <f t="shared" ref="L372:N372" si="117">SUM(L373:L385)</f>
        <v>7932941.7400000002</v>
      </c>
      <c r="M372" s="18">
        <f t="shared" si="117"/>
        <v>37708</v>
      </c>
      <c r="N372" s="18">
        <f t="shared" si="117"/>
        <v>35315734.140000001</v>
      </c>
      <c r="O372" s="28">
        <v>628129</v>
      </c>
      <c r="P372" s="15"/>
    </row>
    <row r="373" spans="1:21" x14ac:dyDescent="0.2">
      <c r="A373" s="9" t="s">
        <v>691</v>
      </c>
      <c r="B373" s="7" t="s">
        <v>692</v>
      </c>
      <c r="C373" s="22">
        <f t="shared" si="110"/>
        <v>9449639.8200000003</v>
      </c>
      <c r="D373" s="22">
        <v>6882340.6199999992</v>
      </c>
      <c r="E373" s="22">
        <v>0</v>
      </c>
      <c r="F373" s="23">
        <v>2567299.2000000002</v>
      </c>
      <c r="G373" s="22">
        <f t="shared" ref="G373:G385" si="118">SUM(H373:J373)</f>
        <v>9688671.8699999992</v>
      </c>
      <c r="H373" s="22">
        <v>7283669.2699999996</v>
      </c>
      <c r="I373" s="22">
        <v>0</v>
      </c>
      <c r="J373" s="23">
        <v>2405002.6</v>
      </c>
      <c r="K373" s="22">
        <f t="shared" si="109"/>
        <v>10855768.059999999</v>
      </c>
      <c r="L373" s="22">
        <v>7932941.7400000002</v>
      </c>
      <c r="M373" s="22">
        <v>0</v>
      </c>
      <c r="N373" s="22">
        <v>2922826.3199999994</v>
      </c>
      <c r="O373" s="23"/>
    </row>
    <row r="374" spans="1:21" x14ac:dyDescent="0.2">
      <c r="A374" s="9" t="s">
        <v>693</v>
      </c>
      <c r="B374" s="7" t="s">
        <v>694</v>
      </c>
      <c r="C374" s="22">
        <f t="shared" si="110"/>
        <v>841787.8</v>
      </c>
      <c r="D374" s="22">
        <v>0</v>
      </c>
      <c r="E374" s="22">
        <v>0</v>
      </c>
      <c r="F374" s="23">
        <v>841787.8</v>
      </c>
      <c r="G374" s="22">
        <f t="shared" si="118"/>
        <v>912906.10000000009</v>
      </c>
      <c r="H374" s="22">
        <v>0</v>
      </c>
      <c r="I374" s="22">
        <v>0</v>
      </c>
      <c r="J374" s="23">
        <v>912906.10000000009</v>
      </c>
      <c r="K374" s="22">
        <f t="shared" si="109"/>
        <v>975103.32</v>
      </c>
      <c r="L374" s="22">
        <v>0</v>
      </c>
      <c r="M374" s="22">
        <v>0</v>
      </c>
      <c r="N374" s="22">
        <v>975103.32</v>
      </c>
      <c r="O374" s="23"/>
    </row>
    <row r="375" spans="1:21" x14ac:dyDescent="0.2">
      <c r="A375" s="9" t="s">
        <v>695</v>
      </c>
      <c r="B375" s="7" t="s">
        <v>696</v>
      </c>
      <c r="C375" s="22">
        <f t="shared" si="110"/>
        <v>4346404.2</v>
      </c>
      <c r="D375" s="22">
        <v>0</v>
      </c>
      <c r="E375" s="22">
        <v>0</v>
      </c>
      <c r="F375" s="23">
        <v>4346404.2</v>
      </c>
      <c r="G375" s="22">
        <f t="shared" si="118"/>
        <v>4444478.4800000004</v>
      </c>
      <c r="H375" s="22">
        <v>0</v>
      </c>
      <c r="I375" s="22">
        <v>0</v>
      </c>
      <c r="J375" s="23">
        <v>4444478.4800000004</v>
      </c>
      <c r="K375" s="22">
        <f t="shared" si="109"/>
        <v>5126898.72</v>
      </c>
      <c r="L375" s="22">
        <v>0</v>
      </c>
      <c r="M375" s="22">
        <v>0</v>
      </c>
      <c r="N375" s="22">
        <v>5126898.72</v>
      </c>
      <c r="O375" s="23"/>
    </row>
    <row r="376" spans="1:21" x14ac:dyDescent="0.2">
      <c r="A376" s="9" t="s">
        <v>697</v>
      </c>
      <c r="B376" s="7" t="s">
        <v>698</v>
      </c>
      <c r="C376" s="22">
        <f t="shared" si="110"/>
        <v>1800744.7000000002</v>
      </c>
      <c r="D376" s="22">
        <v>0</v>
      </c>
      <c r="E376" s="22">
        <v>0</v>
      </c>
      <c r="F376" s="23">
        <v>1800744.7000000002</v>
      </c>
      <c r="G376" s="22">
        <f t="shared" si="118"/>
        <v>1842376.24</v>
      </c>
      <c r="H376" s="22">
        <v>0</v>
      </c>
      <c r="I376" s="22">
        <v>0</v>
      </c>
      <c r="J376" s="23">
        <v>1842376.24</v>
      </c>
      <c r="K376" s="22">
        <f t="shared" si="109"/>
        <v>1779739.4100000001</v>
      </c>
      <c r="L376" s="22">
        <v>0</v>
      </c>
      <c r="M376" s="22">
        <v>0</v>
      </c>
      <c r="N376" s="22">
        <v>1779739.4100000001</v>
      </c>
      <c r="O376" s="23"/>
    </row>
    <row r="377" spans="1:21" ht="12.75" customHeight="1" x14ac:dyDescent="0.2">
      <c r="A377" s="9" t="s">
        <v>699</v>
      </c>
      <c r="B377" s="7" t="s">
        <v>700</v>
      </c>
      <c r="C377" s="22">
        <f t="shared" si="110"/>
        <v>4372257.6999999993</v>
      </c>
      <c r="D377" s="22">
        <v>0</v>
      </c>
      <c r="E377" s="22">
        <v>35008</v>
      </c>
      <c r="F377" s="23">
        <v>4337249.6999999993</v>
      </c>
      <c r="G377" s="22">
        <f t="shared" si="118"/>
        <v>5165917.9000000004</v>
      </c>
      <c r="H377" s="22">
        <v>0</v>
      </c>
      <c r="I377" s="22">
        <v>48215</v>
      </c>
      <c r="J377" s="23">
        <v>5117702.9000000004</v>
      </c>
      <c r="K377" s="22">
        <f t="shared" si="109"/>
        <v>6106669.7299999995</v>
      </c>
      <c r="L377" s="22">
        <v>0</v>
      </c>
      <c r="M377" s="22">
        <v>37708</v>
      </c>
      <c r="N377" s="22">
        <v>6068961.7299999995</v>
      </c>
      <c r="O377" s="23"/>
    </row>
    <row r="378" spans="1:21" x14ac:dyDescent="0.2">
      <c r="A378" s="9" t="s">
        <v>701</v>
      </c>
      <c r="B378" s="7" t="s">
        <v>702</v>
      </c>
      <c r="C378" s="22">
        <f t="shared" si="110"/>
        <v>1907431.4</v>
      </c>
      <c r="D378" s="22">
        <v>0</v>
      </c>
      <c r="E378" s="22">
        <v>22100.399999999998</v>
      </c>
      <c r="F378" s="23">
        <v>1885331</v>
      </c>
      <c r="G378" s="22">
        <f t="shared" si="118"/>
        <v>2024773.18</v>
      </c>
      <c r="H378" s="22">
        <v>0</v>
      </c>
      <c r="I378" s="22">
        <v>0</v>
      </c>
      <c r="J378" s="23">
        <v>2024773.18</v>
      </c>
      <c r="K378" s="22">
        <f t="shared" si="109"/>
        <v>2097774</v>
      </c>
      <c r="L378" s="22">
        <v>0</v>
      </c>
      <c r="M378" s="22">
        <v>0</v>
      </c>
      <c r="N378" s="22">
        <v>2097774</v>
      </c>
      <c r="O378" s="23"/>
    </row>
    <row r="379" spans="1:21" x14ac:dyDescent="0.2">
      <c r="A379" s="9" t="s">
        <v>703</v>
      </c>
      <c r="B379" s="7" t="s">
        <v>704</v>
      </c>
      <c r="C379" s="22">
        <f t="shared" si="110"/>
        <v>2194115.54</v>
      </c>
      <c r="D379" s="22">
        <v>0</v>
      </c>
      <c r="E379" s="22">
        <v>0</v>
      </c>
      <c r="F379" s="23">
        <v>2194115.54</v>
      </c>
      <c r="G379" s="22">
        <f t="shared" si="118"/>
        <v>2233340.3199999998</v>
      </c>
      <c r="H379" s="22">
        <v>0</v>
      </c>
      <c r="I379" s="22">
        <v>0</v>
      </c>
      <c r="J379" s="23">
        <v>2233340.3199999998</v>
      </c>
      <c r="K379" s="22">
        <f t="shared" si="109"/>
        <v>2646202.3600000003</v>
      </c>
      <c r="L379" s="22">
        <v>0</v>
      </c>
      <c r="M379" s="22">
        <v>0</v>
      </c>
      <c r="N379" s="22">
        <v>2646202.3600000003</v>
      </c>
      <c r="O379" s="23"/>
      <c r="P379" s="14"/>
    </row>
    <row r="380" spans="1:21" x14ac:dyDescent="0.2">
      <c r="A380" s="9" t="s">
        <v>705</v>
      </c>
      <c r="B380" s="7" t="s">
        <v>706</v>
      </c>
      <c r="C380" s="22">
        <f t="shared" si="110"/>
        <v>142439.29999999999</v>
      </c>
      <c r="D380" s="22">
        <v>0</v>
      </c>
      <c r="E380" s="22">
        <v>0</v>
      </c>
      <c r="F380" s="23">
        <v>142439.29999999999</v>
      </c>
      <c r="G380" s="22">
        <f t="shared" si="118"/>
        <v>119617.09999999998</v>
      </c>
      <c r="H380" s="22">
        <v>0</v>
      </c>
      <c r="I380" s="22">
        <v>0</v>
      </c>
      <c r="J380" s="23">
        <v>119617.09999999998</v>
      </c>
      <c r="K380" s="22">
        <f t="shared" si="109"/>
        <v>137196.4</v>
      </c>
      <c r="L380" s="22">
        <v>0</v>
      </c>
      <c r="M380" s="22">
        <v>0</v>
      </c>
      <c r="N380" s="22">
        <v>137196.4</v>
      </c>
      <c r="O380" s="23"/>
      <c r="P380" s="14"/>
    </row>
    <row r="381" spans="1:21" x14ac:dyDescent="0.2">
      <c r="A381" s="9" t="s">
        <v>707</v>
      </c>
      <c r="B381" s="7" t="s">
        <v>708</v>
      </c>
      <c r="C381" s="22">
        <f t="shared" si="110"/>
        <v>938319.3</v>
      </c>
      <c r="D381" s="22">
        <v>0</v>
      </c>
      <c r="E381" s="22">
        <v>0</v>
      </c>
      <c r="F381" s="23">
        <v>938319.3</v>
      </c>
      <c r="G381" s="22">
        <f t="shared" si="118"/>
        <v>956657.10000000009</v>
      </c>
      <c r="H381" s="22">
        <v>0</v>
      </c>
      <c r="I381" s="22">
        <v>0</v>
      </c>
      <c r="J381" s="23">
        <v>956657.10000000009</v>
      </c>
      <c r="K381" s="22">
        <f t="shared" si="109"/>
        <v>1170740.57</v>
      </c>
      <c r="L381" s="22">
        <v>0</v>
      </c>
      <c r="M381" s="22">
        <v>0</v>
      </c>
      <c r="N381" s="22">
        <v>1170740.57</v>
      </c>
      <c r="O381" s="23"/>
      <c r="P381" s="14"/>
    </row>
    <row r="382" spans="1:21" x14ac:dyDescent="0.2">
      <c r="A382" s="9" t="s">
        <v>709</v>
      </c>
      <c r="B382" s="7" t="s">
        <v>710</v>
      </c>
      <c r="C382" s="22">
        <f t="shared" si="110"/>
        <v>5322535.2799999993</v>
      </c>
      <c r="D382" s="22">
        <v>0</v>
      </c>
      <c r="E382" s="22">
        <v>0</v>
      </c>
      <c r="F382" s="23">
        <v>5322535.2799999993</v>
      </c>
      <c r="G382" s="22">
        <f t="shared" si="118"/>
        <v>5722850.6599999992</v>
      </c>
      <c r="H382" s="22">
        <v>0</v>
      </c>
      <c r="I382" s="22">
        <v>0</v>
      </c>
      <c r="J382" s="23">
        <v>5722850.6599999992</v>
      </c>
      <c r="K382" s="22">
        <f t="shared" si="109"/>
        <v>6553618.8799999999</v>
      </c>
      <c r="L382" s="22">
        <v>0</v>
      </c>
      <c r="M382" s="22">
        <v>0</v>
      </c>
      <c r="N382" s="22">
        <v>6553618.8799999999</v>
      </c>
      <c r="O382" s="23"/>
      <c r="P382" s="14"/>
    </row>
    <row r="383" spans="1:21" x14ac:dyDescent="0.2">
      <c r="A383" s="9" t="s">
        <v>711</v>
      </c>
      <c r="B383" s="7" t="s">
        <v>712</v>
      </c>
      <c r="C383" s="22">
        <f t="shared" si="110"/>
        <v>2042896.8999999997</v>
      </c>
      <c r="D383" s="22">
        <v>0</v>
      </c>
      <c r="E383" s="22">
        <v>0</v>
      </c>
      <c r="F383" s="23">
        <v>2042896.8999999997</v>
      </c>
      <c r="G383" s="22">
        <f t="shared" si="118"/>
        <v>2063809.02</v>
      </c>
      <c r="H383" s="22">
        <v>0</v>
      </c>
      <c r="I383" s="22">
        <v>0</v>
      </c>
      <c r="J383" s="23">
        <v>2063809.02</v>
      </c>
      <c r="K383" s="22">
        <f t="shared" si="109"/>
        <v>2306954.7000000002</v>
      </c>
      <c r="L383" s="22">
        <v>0</v>
      </c>
      <c r="M383" s="22">
        <v>0</v>
      </c>
      <c r="N383" s="22">
        <v>2306954.7000000002</v>
      </c>
      <c r="O383" s="23"/>
      <c r="P383" s="14"/>
    </row>
    <row r="384" spans="1:21" x14ac:dyDescent="0.2">
      <c r="A384" s="9" t="s">
        <v>713</v>
      </c>
      <c r="B384" s="7" t="s">
        <v>714</v>
      </c>
      <c r="C384" s="22">
        <f t="shared" si="110"/>
        <v>1306461.6000000001</v>
      </c>
      <c r="D384" s="22">
        <v>0</v>
      </c>
      <c r="E384" s="22">
        <v>0</v>
      </c>
      <c r="F384" s="23">
        <v>1306461.6000000001</v>
      </c>
      <c r="G384" s="22">
        <f t="shared" si="118"/>
        <v>1341575.8000000003</v>
      </c>
      <c r="H384" s="22">
        <v>0</v>
      </c>
      <c r="I384" s="22">
        <v>0</v>
      </c>
      <c r="J384" s="23">
        <v>1341575.8000000003</v>
      </c>
      <c r="K384" s="22">
        <f t="shared" si="109"/>
        <v>1709349.94</v>
      </c>
      <c r="L384" s="22">
        <v>0</v>
      </c>
      <c r="M384" s="22">
        <v>0</v>
      </c>
      <c r="N384" s="22">
        <v>1709349.94</v>
      </c>
      <c r="O384" s="23"/>
      <c r="P384" s="14"/>
    </row>
    <row r="385" spans="1:16" x14ac:dyDescent="0.2">
      <c r="A385" s="9" t="s">
        <v>715</v>
      </c>
      <c r="B385" s="7" t="s">
        <v>716</v>
      </c>
      <c r="C385" s="22">
        <f t="shared" si="110"/>
        <v>1324870.5</v>
      </c>
      <c r="D385" s="22">
        <v>0</v>
      </c>
      <c r="E385" s="22">
        <v>0</v>
      </c>
      <c r="F385" s="23">
        <v>1324870.5</v>
      </c>
      <c r="G385" s="22">
        <f t="shared" si="118"/>
        <v>1463031.4000000001</v>
      </c>
      <c r="H385" s="22">
        <v>0</v>
      </c>
      <c r="I385" s="22">
        <v>0</v>
      </c>
      <c r="J385" s="23">
        <v>1463031.4000000001</v>
      </c>
      <c r="K385" s="22">
        <f t="shared" si="109"/>
        <v>1820367.79</v>
      </c>
      <c r="L385" s="22">
        <v>0</v>
      </c>
      <c r="M385" s="22">
        <v>0</v>
      </c>
      <c r="N385" s="22">
        <v>1820367.79</v>
      </c>
      <c r="O385" s="23"/>
      <c r="P385" s="14"/>
    </row>
    <row r="386" spans="1:16" s="25" customFormat="1" x14ac:dyDescent="0.2">
      <c r="A386" s="4"/>
      <c r="B386" s="4" t="s">
        <v>717</v>
      </c>
      <c r="C386" s="18">
        <f t="shared" ref="C386:F386" si="119">SUM(C387:C401)</f>
        <v>97445889.719999999</v>
      </c>
      <c r="D386" s="18">
        <f t="shared" si="119"/>
        <v>21039352.520000003</v>
      </c>
      <c r="E386" s="18">
        <f t="shared" si="119"/>
        <v>1503599.2600000002</v>
      </c>
      <c r="F386" s="18">
        <f t="shared" si="119"/>
        <v>74902937.939999998</v>
      </c>
      <c r="G386" s="18">
        <f t="shared" ref="G386:J386" si="120">SUM(G387:G401)</f>
        <v>108744039.20000002</v>
      </c>
      <c r="H386" s="18">
        <f t="shared" si="120"/>
        <v>26559265.279999997</v>
      </c>
      <c r="I386" s="18">
        <f t="shared" si="120"/>
        <v>1551910.99</v>
      </c>
      <c r="J386" s="18">
        <f t="shared" si="120"/>
        <v>80632862.929999992</v>
      </c>
      <c r="K386" s="18">
        <f>SUM(L386:O386)</f>
        <v>128736987.39999999</v>
      </c>
      <c r="L386" s="18">
        <f t="shared" ref="L386:N386" si="121">SUM(L387:L401)</f>
        <v>32667086.659999996</v>
      </c>
      <c r="M386" s="18">
        <f t="shared" si="121"/>
        <v>1828147.81</v>
      </c>
      <c r="N386" s="18">
        <f t="shared" si="121"/>
        <v>92519403.929999992</v>
      </c>
      <c r="O386" s="28">
        <v>1722349</v>
      </c>
      <c r="P386" s="14"/>
    </row>
    <row r="387" spans="1:16" x14ac:dyDescent="0.2">
      <c r="A387" s="6" t="s">
        <v>718</v>
      </c>
      <c r="B387" s="7" t="s">
        <v>719</v>
      </c>
      <c r="C387" s="22">
        <f t="shared" si="110"/>
        <v>1656021.2999999998</v>
      </c>
      <c r="D387" s="22">
        <v>0</v>
      </c>
      <c r="E387" s="22">
        <v>0</v>
      </c>
      <c r="F387" s="23">
        <v>1656021.2999999998</v>
      </c>
      <c r="G387" s="22">
        <f t="shared" ref="G387:G401" si="122">SUM(H387:J387)</f>
        <v>1864816.2999999998</v>
      </c>
      <c r="H387" s="22">
        <v>0</v>
      </c>
      <c r="I387" s="22">
        <v>0</v>
      </c>
      <c r="J387" s="23">
        <v>1864816.2999999998</v>
      </c>
      <c r="K387" s="22">
        <f t="shared" si="109"/>
        <v>2293339.69</v>
      </c>
      <c r="L387" s="22">
        <v>0</v>
      </c>
      <c r="M387" s="22">
        <v>0</v>
      </c>
      <c r="N387" s="22">
        <v>2293339.69</v>
      </c>
      <c r="O387" s="23"/>
      <c r="P387" s="14"/>
    </row>
    <row r="388" spans="1:16" x14ac:dyDescent="0.2">
      <c r="A388" s="6" t="s">
        <v>720</v>
      </c>
      <c r="B388" s="7" t="s">
        <v>721</v>
      </c>
      <c r="C388" s="22">
        <f t="shared" si="110"/>
        <v>7228923.0500000007</v>
      </c>
      <c r="D388" s="22">
        <v>758.33</v>
      </c>
      <c r="E388" s="22">
        <v>0</v>
      </c>
      <c r="F388" s="23">
        <v>7228164.7200000007</v>
      </c>
      <c r="G388" s="22">
        <f t="shared" si="122"/>
        <v>7757946.5399999991</v>
      </c>
      <c r="H388" s="22">
        <v>0</v>
      </c>
      <c r="I388" s="22">
        <v>0</v>
      </c>
      <c r="J388" s="23">
        <v>7757946.5399999991</v>
      </c>
      <c r="K388" s="22">
        <f t="shared" si="109"/>
        <v>7743174.5499999998</v>
      </c>
      <c r="L388" s="22">
        <v>0</v>
      </c>
      <c r="M388" s="22">
        <v>4293.72</v>
      </c>
      <c r="N388" s="22">
        <v>7738880.8300000001</v>
      </c>
      <c r="O388" s="23"/>
      <c r="P388" s="14"/>
    </row>
    <row r="389" spans="1:16" ht="12.75" customHeight="1" x14ac:dyDescent="0.2">
      <c r="A389" s="6" t="s">
        <v>722</v>
      </c>
      <c r="B389" s="7" t="s">
        <v>723</v>
      </c>
      <c r="C389" s="22">
        <f t="shared" si="110"/>
        <v>627007.5</v>
      </c>
      <c r="D389" s="22">
        <v>0</v>
      </c>
      <c r="E389" s="22">
        <v>0</v>
      </c>
      <c r="F389" s="23">
        <v>627007.5</v>
      </c>
      <c r="G389" s="22">
        <f t="shared" si="122"/>
        <v>714578.7</v>
      </c>
      <c r="H389" s="22">
        <v>0</v>
      </c>
      <c r="I389" s="22">
        <v>0</v>
      </c>
      <c r="J389" s="23">
        <v>714578.7</v>
      </c>
      <c r="K389" s="22">
        <f t="shared" si="109"/>
        <v>918217.11</v>
      </c>
      <c r="L389" s="22">
        <v>0</v>
      </c>
      <c r="M389" s="22">
        <v>0</v>
      </c>
      <c r="N389" s="22">
        <v>918217.11</v>
      </c>
      <c r="O389" s="23"/>
      <c r="P389" s="14"/>
    </row>
    <row r="390" spans="1:16" x14ac:dyDescent="0.2">
      <c r="A390" s="6" t="s">
        <v>724</v>
      </c>
      <c r="B390" s="7" t="s">
        <v>725</v>
      </c>
      <c r="C390" s="22">
        <f t="shared" si="110"/>
        <v>1525733</v>
      </c>
      <c r="D390" s="22">
        <v>0</v>
      </c>
      <c r="E390" s="22">
        <v>0</v>
      </c>
      <c r="F390" s="23">
        <v>1525733</v>
      </c>
      <c r="G390" s="22">
        <f t="shared" si="122"/>
        <v>1746394.7999999998</v>
      </c>
      <c r="H390" s="22">
        <v>0</v>
      </c>
      <c r="I390" s="22">
        <v>0</v>
      </c>
      <c r="J390" s="23">
        <v>1746394.7999999998</v>
      </c>
      <c r="K390" s="22">
        <f t="shared" si="109"/>
        <v>2342503.4</v>
      </c>
      <c r="L390" s="22">
        <v>0</v>
      </c>
      <c r="M390" s="22">
        <v>0</v>
      </c>
      <c r="N390" s="22">
        <v>2342503.4</v>
      </c>
      <c r="O390" s="23"/>
      <c r="P390" s="14"/>
    </row>
    <row r="391" spans="1:16" x14ac:dyDescent="0.2">
      <c r="A391" s="6" t="s">
        <v>726</v>
      </c>
      <c r="B391" s="7" t="s">
        <v>727</v>
      </c>
      <c r="C391" s="22">
        <f t="shared" si="110"/>
        <v>952406</v>
      </c>
      <c r="D391" s="22">
        <v>0</v>
      </c>
      <c r="E391" s="22">
        <v>0</v>
      </c>
      <c r="F391" s="23">
        <v>952406</v>
      </c>
      <c r="G391" s="22">
        <f t="shared" si="122"/>
        <v>363867.4</v>
      </c>
      <c r="H391" s="22">
        <v>0</v>
      </c>
      <c r="I391" s="22">
        <v>0</v>
      </c>
      <c r="J391" s="23">
        <v>363867.4</v>
      </c>
      <c r="K391" s="22">
        <f t="shared" si="109"/>
        <v>0</v>
      </c>
      <c r="L391" s="22">
        <v>0</v>
      </c>
      <c r="M391" s="22">
        <v>0</v>
      </c>
      <c r="N391" s="22">
        <v>0</v>
      </c>
      <c r="O391" s="23"/>
      <c r="P391" s="14"/>
    </row>
    <row r="392" spans="1:16" ht="12.75" customHeight="1" x14ac:dyDescent="0.2">
      <c r="A392" s="6" t="s">
        <v>728</v>
      </c>
      <c r="B392" s="7" t="s">
        <v>729</v>
      </c>
      <c r="C392" s="22">
        <f t="shared" si="110"/>
        <v>379173</v>
      </c>
      <c r="D392" s="22">
        <v>0</v>
      </c>
      <c r="E392" s="22">
        <v>0</v>
      </c>
      <c r="F392" s="23">
        <v>379173</v>
      </c>
      <c r="G392" s="22">
        <f t="shared" si="122"/>
        <v>413399</v>
      </c>
      <c r="H392" s="22">
        <v>0</v>
      </c>
      <c r="I392" s="22">
        <v>0</v>
      </c>
      <c r="J392" s="23">
        <v>413399</v>
      </c>
      <c r="K392" s="22">
        <f t="shared" si="109"/>
        <v>531368</v>
      </c>
      <c r="L392" s="22">
        <v>0</v>
      </c>
      <c r="M392" s="22">
        <v>0</v>
      </c>
      <c r="N392" s="22">
        <v>531368</v>
      </c>
      <c r="O392" s="23"/>
      <c r="P392" s="14"/>
    </row>
    <row r="393" spans="1:16" ht="12.75" customHeight="1" x14ac:dyDescent="0.2">
      <c r="A393" s="6" t="s">
        <v>730</v>
      </c>
      <c r="B393" s="7" t="s">
        <v>731</v>
      </c>
      <c r="C393" s="22">
        <f t="shared" si="110"/>
        <v>806814</v>
      </c>
      <c r="D393" s="22">
        <v>0</v>
      </c>
      <c r="E393" s="22">
        <v>0</v>
      </c>
      <c r="F393" s="23">
        <v>806814</v>
      </c>
      <c r="G393" s="22">
        <f t="shared" si="122"/>
        <v>843225</v>
      </c>
      <c r="H393" s="22">
        <v>0</v>
      </c>
      <c r="I393" s="22">
        <v>0</v>
      </c>
      <c r="J393" s="23">
        <v>843225</v>
      </c>
      <c r="K393" s="22">
        <f t="shared" si="109"/>
        <v>1094246.5000000002</v>
      </c>
      <c r="L393" s="22">
        <v>0</v>
      </c>
      <c r="M393" s="22">
        <v>0</v>
      </c>
      <c r="N393" s="22">
        <v>1094246.5000000002</v>
      </c>
      <c r="O393" s="23"/>
      <c r="P393" s="14"/>
    </row>
    <row r="394" spans="1:16" x14ac:dyDescent="0.2">
      <c r="A394" s="6" t="s">
        <v>732</v>
      </c>
      <c r="B394" s="7" t="s">
        <v>733</v>
      </c>
      <c r="C394" s="22">
        <f t="shared" si="110"/>
        <v>26873243.350000001</v>
      </c>
      <c r="D394" s="22">
        <v>187532.34</v>
      </c>
      <c r="E394" s="22">
        <v>359771.13</v>
      </c>
      <c r="F394" s="23">
        <v>26325939.880000003</v>
      </c>
      <c r="G394" s="22">
        <f t="shared" si="122"/>
        <v>29041996.080000002</v>
      </c>
      <c r="H394" s="22">
        <v>98813.65</v>
      </c>
      <c r="I394" s="22">
        <v>343292</v>
      </c>
      <c r="J394" s="23">
        <v>28599890.430000003</v>
      </c>
      <c r="K394" s="22">
        <f t="shared" si="109"/>
        <v>33993591.289999992</v>
      </c>
      <c r="L394" s="22">
        <v>134305.68999999997</v>
      </c>
      <c r="M394" s="22">
        <v>319404</v>
      </c>
      <c r="N394" s="22">
        <v>33539881.599999994</v>
      </c>
      <c r="O394" s="23"/>
      <c r="P394" s="14"/>
    </row>
    <row r="395" spans="1:16" ht="12.75" customHeight="1" x14ac:dyDescent="0.2">
      <c r="A395" s="6" t="s">
        <v>734</v>
      </c>
      <c r="B395" s="7" t="s">
        <v>735</v>
      </c>
      <c r="C395" s="22">
        <f t="shared" si="110"/>
        <v>1689629.2199999997</v>
      </c>
      <c r="D395" s="22">
        <v>0</v>
      </c>
      <c r="E395" s="22">
        <v>0</v>
      </c>
      <c r="F395" s="23">
        <v>1689629.2199999997</v>
      </c>
      <c r="G395" s="22">
        <f t="shared" si="122"/>
        <v>1826236.1</v>
      </c>
      <c r="H395" s="22">
        <v>0</v>
      </c>
      <c r="I395" s="22">
        <v>0</v>
      </c>
      <c r="J395" s="23">
        <v>1826236.1</v>
      </c>
      <c r="K395" s="22">
        <f t="shared" ref="K395:K430" si="123">SUM(L395:O395)</f>
        <v>1988371.6400000001</v>
      </c>
      <c r="L395" s="22">
        <v>0</v>
      </c>
      <c r="M395" s="22">
        <v>3351.01</v>
      </c>
      <c r="N395" s="22">
        <v>1985020.6300000001</v>
      </c>
      <c r="O395" s="23"/>
      <c r="P395" s="14"/>
    </row>
    <row r="396" spans="1:16" ht="12.75" customHeight="1" x14ac:dyDescent="0.2">
      <c r="A396" s="6" t="s">
        <v>736</v>
      </c>
      <c r="B396" s="7" t="s">
        <v>737</v>
      </c>
      <c r="C396" s="22">
        <f t="shared" si="110"/>
        <v>16625944.329999998</v>
      </c>
      <c r="D396" s="22">
        <v>0</v>
      </c>
      <c r="E396" s="22">
        <v>875037.53</v>
      </c>
      <c r="F396" s="23">
        <v>15750906.799999999</v>
      </c>
      <c r="G396" s="22">
        <f t="shared" si="122"/>
        <v>17557485.699999999</v>
      </c>
      <c r="H396" s="22">
        <v>0</v>
      </c>
      <c r="I396" s="22">
        <v>946571</v>
      </c>
      <c r="J396" s="23">
        <v>16610914.699999999</v>
      </c>
      <c r="K396" s="22">
        <f t="shared" si="123"/>
        <v>19586387.730000004</v>
      </c>
      <c r="L396" s="22">
        <v>0</v>
      </c>
      <c r="M396" s="22">
        <v>1196421.08</v>
      </c>
      <c r="N396" s="22">
        <v>18389966.650000002</v>
      </c>
      <c r="O396" s="23"/>
      <c r="P396" s="14"/>
    </row>
    <row r="397" spans="1:16" ht="12.75" customHeight="1" x14ac:dyDescent="0.2">
      <c r="A397" s="6" t="s">
        <v>738</v>
      </c>
      <c r="B397" s="7" t="s">
        <v>739</v>
      </c>
      <c r="C397" s="22">
        <f t="shared" si="110"/>
        <v>5592529.1200000001</v>
      </c>
      <c r="D397" s="22">
        <v>0</v>
      </c>
      <c r="E397" s="22">
        <v>268790.59999999998</v>
      </c>
      <c r="F397" s="23">
        <v>5323738.5200000005</v>
      </c>
      <c r="G397" s="22">
        <f t="shared" si="122"/>
        <v>7238978.870000001</v>
      </c>
      <c r="H397" s="22">
        <v>0</v>
      </c>
      <c r="I397" s="22">
        <v>260629.99</v>
      </c>
      <c r="J397" s="23">
        <v>6978348.8800000008</v>
      </c>
      <c r="K397" s="22">
        <f t="shared" si="123"/>
        <v>8855228.3000000007</v>
      </c>
      <c r="L397" s="22">
        <v>81965.38</v>
      </c>
      <c r="M397" s="22">
        <v>304192</v>
      </c>
      <c r="N397" s="22">
        <v>8469070.9199999999</v>
      </c>
      <c r="O397" s="23"/>
      <c r="P397" s="14"/>
    </row>
    <row r="398" spans="1:16" x14ac:dyDescent="0.2">
      <c r="A398" s="6" t="s">
        <v>740</v>
      </c>
      <c r="B398" s="7" t="s">
        <v>741</v>
      </c>
      <c r="C398" s="22">
        <f t="shared" si="110"/>
        <v>553514.4</v>
      </c>
      <c r="D398" s="22">
        <v>0</v>
      </c>
      <c r="E398" s="22">
        <v>0</v>
      </c>
      <c r="F398" s="23">
        <v>553514.4</v>
      </c>
      <c r="G398" s="22">
        <f t="shared" si="122"/>
        <v>976891.67999999993</v>
      </c>
      <c r="H398" s="22">
        <v>0</v>
      </c>
      <c r="I398" s="22">
        <v>0</v>
      </c>
      <c r="J398" s="23">
        <v>976891.67999999993</v>
      </c>
      <c r="K398" s="22">
        <f t="shared" si="123"/>
        <v>1160329.4500000002</v>
      </c>
      <c r="L398" s="22">
        <v>0</v>
      </c>
      <c r="M398" s="22">
        <v>0</v>
      </c>
      <c r="N398" s="22">
        <v>1160329.4500000002</v>
      </c>
      <c r="O398" s="23"/>
      <c r="P398" s="14"/>
    </row>
    <row r="399" spans="1:16" x14ac:dyDescent="0.2">
      <c r="A399" s="6" t="s">
        <v>742</v>
      </c>
      <c r="B399" s="7" t="s">
        <v>743</v>
      </c>
      <c r="C399" s="22">
        <f t="shared" si="110"/>
        <v>28738171.650000002</v>
      </c>
      <c r="D399" s="22">
        <v>20851061.850000001</v>
      </c>
      <c r="E399" s="22">
        <v>0</v>
      </c>
      <c r="F399" s="23">
        <v>7887109.7999999998</v>
      </c>
      <c r="G399" s="22">
        <f t="shared" si="122"/>
        <v>34062358.93</v>
      </c>
      <c r="H399" s="22">
        <v>26460451.629999999</v>
      </c>
      <c r="I399" s="22">
        <v>1418</v>
      </c>
      <c r="J399" s="23">
        <v>7600489.3000000007</v>
      </c>
      <c r="K399" s="22">
        <f t="shared" si="123"/>
        <v>41732924.979999997</v>
      </c>
      <c r="L399" s="22">
        <v>32450815.589999996</v>
      </c>
      <c r="M399" s="22">
        <v>486</v>
      </c>
      <c r="N399" s="22">
        <v>9281623.3900000006</v>
      </c>
      <c r="O399" s="23"/>
      <c r="P399" s="14"/>
    </row>
    <row r="400" spans="1:16" ht="12.75" customHeight="1" x14ac:dyDescent="0.2">
      <c r="A400" s="6" t="s">
        <v>744</v>
      </c>
      <c r="B400" s="7" t="s">
        <v>745</v>
      </c>
      <c r="C400" s="22">
        <f t="shared" si="110"/>
        <v>1575464</v>
      </c>
      <c r="D400" s="22">
        <v>0</v>
      </c>
      <c r="E400" s="22">
        <v>0</v>
      </c>
      <c r="F400" s="23">
        <v>1575464</v>
      </c>
      <c r="G400" s="22">
        <f t="shared" si="122"/>
        <v>1328050</v>
      </c>
      <c r="H400" s="22">
        <v>0</v>
      </c>
      <c r="I400" s="22">
        <v>0</v>
      </c>
      <c r="J400" s="23">
        <v>1328050</v>
      </c>
      <c r="K400" s="22">
        <f t="shared" si="123"/>
        <v>1601326.5999999999</v>
      </c>
      <c r="L400" s="22">
        <v>0</v>
      </c>
      <c r="M400" s="22">
        <v>0</v>
      </c>
      <c r="N400" s="22">
        <v>1601326.5999999999</v>
      </c>
      <c r="O400" s="23"/>
      <c r="P400" s="14"/>
    </row>
    <row r="401" spans="1:16" x14ac:dyDescent="0.2">
      <c r="A401" s="6" t="s">
        <v>746</v>
      </c>
      <c r="B401" s="7" t="s">
        <v>747</v>
      </c>
      <c r="C401" s="22">
        <f t="shared" si="110"/>
        <v>2621315.7999999998</v>
      </c>
      <c r="D401" s="22">
        <v>0</v>
      </c>
      <c r="E401" s="22">
        <v>0</v>
      </c>
      <c r="F401" s="23">
        <v>2621315.7999999998</v>
      </c>
      <c r="G401" s="22">
        <f t="shared" si="122"/>
        <v>3007814.1</v>
      </c>
      <c r="H401" s="22">
        <v>0</v>
      </c>
      <c r="I401" s="22">
        <v>0</v>
      </c>
      <c r="J401" s="23">
        <v>3007814.1</v>
      </c>
      <c r="K401" s="22">
        <f t="shared" si="123"/>
        <v>3173629.16</v>
      </c>
      <c r="L401" s="22">
        <v>0</v>
      </c>
      <c r="M401" s="22">
        <v>0</v>
      </c>
      <c r="N401" s="22">
        <v>3173629.16</v>
      </c>
      <c r="O401" s="23"/>
      <c r="P401" s="14"/>
    </row>
    <row r="402" spans="1:16" s="25" customFormat="1" x14ac:dyDescent="0.2">
      <c r="A402" s="4"/>
      <c r="B402" s="4" t="s">
        <v>748</v>
      </c>
      <c r="C402" s="18">
        <f t="shared" ref="C402:F402" si="124">SUM(C403:C406)</f>
        <v>19289000.400000002</v>
      </c>
      <c r="D402" s="18">
        <f t="shared" si="124"/>
        <v>0</v>
      </c>
      <c r="E402" s="18">
        <f t="shared" si="124"/>
        <v>206031.2</v>
      </c>
      <c r="F402" s="18">
        <f t="shared" si="124"/>
        <v>19082969.200000003</v>
      </c>
      <c r="G402" s="18">
        <f t="shared" ref="G402:J402" si="125">SUM(G403:G406)</f>
        <v>19744202.880000003</v>
      </c>
      <c r="H402" s="18">
        <f t="shared" si="125"/>
        <v>0</v>
      </c>
      <c r="I402" s="18">
        <f t="shared" si="125"/>
        <v>190603</v>
      </c>
      <c r="J402" s="18">
        <f t="shared" si="125"/>
        <v>19553599.880000003</v>
      </c>
      <c r="K402" s="18">
        <f>SUM(L402:O402)</f>
        <v>23076542.750000007</v>
      </c>
      <c r="L402" s="18">
        <f t="shared" ref="L402:N402" si="126">SUM(L403:L406)</f>
        <v>0</v>
      </c>
      <c r="M402" s="18">
        <f t="shared" si="126"/>
        <v>291912</v>
      </c>
      <c r="N402" s="18">
        <f t="shared" si="126"/>
        <v>22369185.750000007</v>
      </c>
      <c r="O402" s="28">
        <v>415445</v>
      </c>
    </row>
    <row r="403" spans="1:16" x14ac:dyDescent="0.2">
      <c r="A403" s="9" t="s">
        <v>749</v>
      </c>
      <c r="B403" s="7" t="s">
        <v>750</v>
      </c>
      <c r="C403" s="22">
        <f t="shared" ref="C403:C430" si="127">SUM(D403:F403)</f>
        <v>2378650.0999999996</v>
      </c>
      <c r="D403" s="22">
        <v>0</v>
      </c>
      <c r="E403" s="22">
        <v>0</v>
      </c>
      <c r="F403" s="23">
        <v>2378650.0999999996</v>
      </c>
      <c r="G403" s="22">
        <f t="shared" ref="G403:G406" si="128">SUM(H403:J403)</f>
        <v>3021037.1999999997</v>
      </c>
      <c r="H403" s="22">
        <v>0</v>
      </c>
      <c r="I403" s="22">
        <v>0</v>
      </c>
      <c r="J403" s="23">
        <v>3021037.1999999997</v>
      </c>
      <c r="K403" s="22">
        <f t="shared" si="123"/>
        <v>3840378.77</v>
      </c>
      <c r="L403" s="22">
        <v>0</v>
      </c>
      <c r="M403" s="22">
        <v>0</v>
      </c>
      <c r="N403" s="22">
        <v>3840378.77</v>
      </c>
      <c r="O403" s="23"/>
    </row>
    <row r="404" spans="1:16" x14ac:dyDescent="0.2">
      <c r="A404" s="9" t="s">
        <v>751</v>
      </c>
      <c r="B404" s="7" t="s">
        <v>752</v>
      </c>
      <c r="C404" s="22">
        <f t="shared" si="127"/>
        <v>2936018.4999999995</v>
      </c>
      <c r="D404" s="22">
        <v>0</v>
      </c>
      <c r="E404" s="22">
        <v>55363.8</v>
      </c>
      <c r="F404" s="23">
        <v>2880654.6999999997</v>
      </c>
      <c r="G404" s="22">
        <f t="shared" si="128"/>
        <v>3059702.7</v>
      </c>
      <c r="H404" s="22">
        <v>0</v>
      </c>
      <c r="I404" s="22">
        <v>73133</v>
      </c>
      <c r="J404" s="23">
        <v>2986569.7</v>
      </c>
      <c r="K404" s="22">
        <f t="shared" si="123"/>
        <v>3595956.79</v>
      </c>
      <c r="L404" s="22">
        <v>0</v>
      </c>
      <c r="M404" s="22">
        <v>87524</v>
      </c>
      <c r="N404" s="22">
        <v>3508432.79</v>
      </c>
      <c r="O404" s="23"/>
    </row>
    <row r="405" spans="1:16" x14ac:dyDescent="0.2">
      <c r="A405" s="9" t="s">
        <v>753</v>
      </c>
      <c r="B405" s="7" t="s">
        <v>754</v>
      </c>
      <c r="C405" s="22">
        <f t="shared" si="127"/>
        <v>12818065.200000001</v>
      </c>
      <c r="D405" s="22">
        <v>0</v>
      </c>
      <c r="E405" s="22">
        <v>150667.4</v>
      </c>
      <c r="F405" s="23">
        <v>12667397.800000001</v>
      </c>
      <c r="G405" s="22">
        <f t="shared" si="128"/>
        <v>12517092.98</v>
      </c>
      <c r="H405" s="22">
        <v>0</v>
      </c>
      <c r="I405" s="22">
        <v>117470</v>
      </c>
      <c r="J405" s="23">
        <v>12399622.98</v>
      </c>
      <c r="K405" s="22">
        <f t="shared" si="123"/>
        <v>13822601.550000004</v>
      </c>
      <c r="L405" s="22">
        <v>0</v>
      </c>
      <c r="M405" s="22">
        <v>204388</v>
      </c>
      <c r="N405" s="22">
        <v>13618213.550000004</v>
      </c>
      <c r="O405" s="23"/>
    </row>
    <row r="406" spans="1:16" ht="12.75" customHeight="1" x14ac:dyDescent="0.2">
      <c r="A406" s="9" t="s">
        <v>755</v>
      </c>
      <c r="B406" s="7" t="s">
        <v>756</v>
      </c>
      <c r="C406" s="22">
        <f t="shared" si="127"/>
        <v>1156266.6000000001</v>
      </c>
      <c r="D406" s="22">
        <v>0</v>
      </c>
      <c r="E406" s="22">
        <v>0</v>
      </c>
      <c r="F406" s="23">
        <v>1156266.6000000001</v>
      </c>
      <c r="G406" s="22">
        <f t="shared" si="128"/>
        <v>1146370</v>
      </c>
      <c r="H406" s="22">
        <v>0</v>
      </c>
      <c r="I406" s="22">
        <v>0</v>
      </c>
      <c r="J406" s="23">
        <v>1146370</v>
      </c>
      <c r="K406" s="22">
        <f t="shared" si="123"/>
        <v>1402160.6400000006</v>
      </c>
      <c r="L406" s="22">
        <v>0</v>
      </c>
      <c r="M406" s="22">
        <v>0</v>
      </c>
      <c r="N406" s="22">
        <v>1402160.6400000006</v>
      </c>
      <c r="O406" s="23"/>
      <c r="P406" s="14"/>
    </row>
    <row r="407" spans="1:16" s="25" customFormat="1" x14ac:dyDescent="0.2">
      <c r="A407" s="4"/>
      <c r="B407" s="4" t="s">
        <v>757</v>
      </c>
      <c r="C407" s="18">
        <f t="shared" ref="C407:F407" si="129">SUM(C408:C418)</f>
        <v>45905208.970000014</v>
      </c>
      <c r="D407" s="18">
        <f t="shared" si="129"/>
        <v>6950091.9000000004</v>
      </c>
      <c r="E407" s="18">
        <f t="shared" si="129"/>
        <v>91888.590000000011</v>
      </c>
      <c r="F407" s="18">
        <f t="shared" si="129"/>
        <v>38863228.480000004</v>
      </c>
      <c r="G407" s="18">
        <f t="shared" ref="G407:J407" si="130">SUM(G408:G418)</f>
        <v>51734934.120000005</v>
      </c>
      <c r="H407" s="18">
        <f t="shared" si="130"/>
        <v>7580299.5500000007</v>
      </c>
      <c r="I407" s="18">
        <f t="shared" si="130"/>
        <v>123858</v>
      </c>
      <c r="J407" s="18">
        <f t="shared" si="130"/>
        <v>44030776.570000008</v>
      </c>
      <c r="K407" s="18">
        <f>SUM(L407:O407)</f>
        <v>58926416.400000006</v>
      </c>
      <c r="L407" s="18">
        <f t="shared" ref="L407:N407" si="131">SUM(L408:L418)</f>
        <v>9175337.5200000014</v>
      </c>
      <c r="M407" s="18">
        <f t="shared" si="131"/>
        <v>145582</v>
      </c>
      <c r="N407" s="18">
        <f t="shared" si="131"/>
        <v>48726733.880000003</v>
      </c>
      <c r="O407" s="28">
        <v>878763</v>
      </c>
      <c r="P407" s="14"/>
    </row>
    <row r="408" spans="1:16" x14ac:dyDescent="0.2">
      <c r="A408" s="9" t="s">
        <v>758</v>
      </c>
      <c r="B408" s="7" t="s">
        <v>759</v>
      </c>
      <c r="C408" s="22">
        <f t="shared" si="127"/>
        <v>2632425.9000000004</v>
      </c>
      <c r="D408" s="22">
        <v>0</v>
      </c>
      <c r="E408" s="22">
        <v>0</v>
      </c>
      <c r="F408" s="23">
        <v>2632425.9000000004</v>
      </c>
      <c r="G408" s="22">
        <f t="shared" ref="G408:G418" si="132">SUM(H408:J408)</f>
        <v>2936069.9799999995</v>
      </c>
      <c r="H408" s="22">
        <v>0</v>
      </c>
      <c r="I408" s="22">
        <v>0</v>
      </c>
      <c r="J408" s="23">
        <v>2936069.9799999995</v>
      </c>
      <c r="K408" s="22">
        <f t="shared" si="123"/>
        <v>3016214.2399999998</v>
      </c>
      <c r="L408" s="22">
        <v>0</v>
      </c>
      <c r="M408" s="22">
        <v>0</v>
      </c>
      <c r="N408" s="22">
        <v>3016214.2399999998</v>
      </c>
      <c r="O408" s="23"/>
      <c r="P408" s="14"/>
    </row>
    <row r="409" spans="1:16" x14ac:dyDescent="0.2">
      <c r="A409" s="9" t="s">
        <v>760</v>
      </c>
      <c r="B409" s="7" t="s">
        <v>761</v>
      </c>
      <c r="C409" s="22">
        <f t="shared" si="127"/>
        <v>468646.49999999994</v>
      </c>
      <c r="D409" s="22">
        <v>0</v>
      </c>
      <c r="E409" s="22">
        <v>0</v>
      </c>
      <c r="F409" s="23">
        <v>468646.49999999994</v>
      </c>
      <c r="G409" s="22">
        <f t="shared" si="132"/>
        <v>500537</v>
      </c>
      <c r="H409" s="22">
        <v>0</v>
      </c>
      <c r="I409" s="22">
        <v>0</v>
      </c>
      <c r="J409" s="23">
        <v>500537</v>
      </c>
      <c r="K409" s="22">
        <f t="shared" si="123"/>
        <v>535838.16999999993</v>
      </c>
      <c r="L409" s="22">
        <v>0</v>
      </c>
      <c r="M409" s="22">
        <v>0</v>
      </c>
      <c r="N409" s="22">
        <v>535838.16999999993</v>
      </c>
      <c r="O409" s="23"/>
      <c r="P409" s="14"/>
    </row>
    <row r="410" spans="1:16" x14ac:dyDescent="0.2">
      <c r="A410" s="9" t="s">
        <v>762</v>
      </c>
      <c r="B410" s="7" t="s">
        <v>763</v>
      </c>
      <c r="C410" s="22">
        <f t="shared" si="127"/>
        <v>141652.4</v>
      </c>
      <c r="D410" s="22">
        <v>0</v>
      </c>
      <c r="E410" s="22">
        <v>0</v>
      </c>
      <c r="F410" s="23">
        <v>141652.4</v>
      </c>
      <c r="G410" s="22">
        <f t="shared" si="132"/>
        <v>260881.39999999997</v>
      </c>
      <c r="H410" s="22">
        <v>0</v>
      </c>
      <c r="I410" s="22">
        <v>0</v>
      </c>
      <c r="J410" s="23">
        <v>260881.39999999997</v>
      </c>
      <c r="K410" s="22">
        <f t="shared" si="123"/>
        <v>504567.32</v>
      </c>
      <c r="L410" s="22">
        <v>0</v>
      </c>
      <c r="M410" s="22">
        <v>0</v>
      </c>
      <c r="N410" s="22">
        <v>504567.32</v>
      </c>
      <c r="O410" s="23"/>
      <c r="P410" s="14"/>
    </row>
    <row r="411" spans="1:16" x14ac:dyDescent="0.2">
      <c r="A411" s="9" t="s">
        <v>764</v>
      </c>
      <c r="B411" s="7" t="s">
        <v>765</v>
      </c>
      <c r="C411" s="22">
        <f t="shared" si="127"/>
        <v>7150206.959999999</v>
      </c>
      <c r="D411" s="22">
        <v>0</v>
      </c>
      <c r="E411" s="22">
        <v>0</v>
      </c>
      <c r="F411" s="23">
        <v>7150206.959999999</v>
      </c>
      <c r="G411" s="22">
        <f t="shared" si="132"/>
        <v>8229007.0200000005</v>
      </c>
      <c r="H411" s="22">
        <v>0</v>
      </c>
      <c r="I411" s="22">
        <v>0</v>
      </c>
      <c r="J411" s="23">
        <v>8229007.0200000005</v>
      </c>
      <c r="K411" s="22">
        <f t="shared" si="123"/>
        <v>7806303.0700000022</v>
      </c>
      <c r="L411" s="22">
        <v>0</v>
      </c>
      <c r="M411" s="22">
        <v>0</v>
      </c>
      <c r="N411" s="22">
        <v>7806303.0700000022</v>
      </c>
      <c r="O411" s="23"/>
      <c r="P411" s="14"/>
    </row>
    <row r="412" spans="1:16" x14ac:dyDescent="0.2">
      <c r="A412" s="9" t="s">
        <v>766</v>
      </c>
      <c r="B412" s="7" t="s">
        <v>767</v>
      </c>
      <c r="C412" s="22">
        <f t="shared" si="127"/>
        <v>152027.4</v>
      </c>
      <c r="D412" s="22">
        <v>0</v>
      </c>
      <c r="E412" s="22">
        <v>0</v>
      </c>
      <c r="F412" s="23">
        <v>152027.4</v>
      </c>
      <c r="G412" s="22">
        <f t="shared" si="132"/>
        <v>177874.4</v>
      </c>
      <c r="H412" s="22">
        <v>0</v>
      </c>
      <c r="I412" s="22">
        <v>0</v>
      </c>
      <c r="J412" s="23">
        <v>177874.4</v>
      </c>
      <c r="K412" s="22">
        <f t="shared" si="123"/>
        <v>256233.09999999998</v>
      </c>
      <c r="L412" s="22">
        <v>0</v>
      </c>
      <c r="M412" s="22">
        <v>0</v>
      </c>
      <c r="N412" s="22">
        <v>256233.09999999998</v>
      </c>
      <c r="O412" s="23"/>
      <c r="P412" s="14"/>
    </row>
    <row r="413" spans="1:16" x14ac:dyDescent="0.2">
      <c r="A413" s="9" t="s">
        <v>768</v>
      </c>
      <c r="B413" s="7" t="s">
        <v>769</v>
      </c>
      <c r="C413" s="22">
        <f t="shared" si="127"/>
        <v>2924883.1399999997</v>
      </c>
      <c r="D413" s="22">
        <v>0</v>
      </c>
      <c r="E413" s="22">
        <v>0</v>
      </c>
      <c r="F413" s="23">
        <v>2924883.1399999997</v>
      </c>
      <c r="G413" s="22">
        <f t="shared" si="132"/>
        <v>3082635.4799999995</v>
      </c>
      <c r="H413" s="22">
        <v>0</v>
      </c>
      <c r="I413" s="22">
        <v>0</v>
      </c>
      <c r="J413" s="23">
        <v>3082635.4799999995</v>
      </c>
      <c r="K413" s="22">
        <f t="shared" si="123"/>
        <v>2979155.34</v>
      </c>
      <c r="L413" s="22">
        <v>0</v>
      </c>
      <c r="M413" s="22">
        <v>0</v>
      </c>
      <c r="N413" s="22">
        <v>2979155.34</v>
      </c>
      <c r="O413" s="23"/>
      <c r="P413" s="14"/>
    </row>
    <row r="414" spans="1:16" ht="12.75" customHeight="1" x14ac:dyDescent="0.2">
      <c r="A414" s="9" t="s">
        <v>770</v>
      </c>
      <c r="B414" s="7" t="s">
        <v>771</v>
      </c>
      <c r="C414" s="22">
        <f t="shared" si="127"/>
        <v>325993</v>
      </c>
      <c r="D414" s="22">
        <v>0</v>
      </c>
      <c r="E414" s="22">
        <v>0</v>
      </c>
      <c r="F414" s="23">
        <v>325993</v>
      </c>
      <c r="G414" s="22">
        <f t="shared" si="132"/>
        <v>323260</v>
      </c>
      <c r="H414" s="22">
        <v>0</v>
      </c>
      <c r="I414" s="22">
        <v>0</v>
      </c>
      <c r="J414" s="23">
        <v>323260</v>
      </c>
      <c r="K414" s="22">
        <f t="shared" si="123"/>
        <v>407560</v>
      </c>
      <c r="L414" s="22">
        <v>0</v>
      </c>
      <c r="M414" s="22">
        <v>0</v>
      </c>
      <c r="N414" s="22">
        <v>407560</v>
      </c>
      <c r="O414" s="23"/>
      <c r="P414" s="14"/>
    </row>
    <row r="415" spans="1:16" x14ac:dyDescent="0.2">
      <c r="A415" s="9" t="s">
        <v>772</v>
      </c>
      <c r="B415" s="7" t="s">
        <v>773</v>
      </c>
      <c r="C415" s="22">
        <f t="shared" si="127"/>
        <v>20440614.990000002</v>
      </c>
      <c r="D415" s="22">
        <v>0</v>
      </c>
      <c r="E415" s="22">
        <v>91888.590000000011</v>
      </c>
      <c r="F415" s="23">
        <v>20348726.400000002</v>
      </c>
      <c r="G415" s="22">
        <f t="shared" si="132"/>
        <v>23426578.370000001</v>
      </c>
      <c r="H415" s="22">
        <v>0</v>
      </c>
      <c r="I415" s="22">
        <v>123858</v>
      </c>
      <c r="J415" s="23">
        <v>23302720.370000001</v>
      </c>
      <c r="K415" s="22">
        <f t="shared" si="123"/>
        <v>27078503.510000002</v>
      </c>
      <c r="L415" s="22">
        <v>0</v>
      </c>
      <c r="M415" s="22">
        <v>145582</v>
      </c>
      <c r="N415" s="22">
        <v>26932921.510000002</v>
      </c>
      <c r="O415" s="23"/>
    </row>
    <row r="416" spans="1:16" ht="12.75" customHeight="1" x14ac:dyDescent="0.2">
      <c r="A416" s="9" t="s">
        <v>774</v>
      </c>
      <c r="B416" s="7" t="s">
        <v>775</v>
      </c>
      <c r="C416" s="22">
        <f t="shared" si="127"/>
        <v>1755649.1</v>
      </c>
      <c r="D416" s="22">
        <v>0</v>
      </c>
      <c r="E416" s="22">
        <v>0</v>
      </c>
      <c r="F416" s="23">
        <v>1755649.1</v>
      </c>
      <c r="G416" s="22">
        <f t="shared" si="132"/>
        <v>1889711.2</v>
      </c>
      <c r="H416" s="22">
        <v>0</v>
      </c>
      <c r="I416" s="22">
        <v>0</v>
      </c>
      <c r="J416" s="23">
        <v>1889711.2</v>
      </c>
      <c r="K416" s="22">
        <f t="shared" si="123"/>
        <v>1943559.15</v>
      </c>
      <c r="L416" s="22">
        <v>0</v>
      </c>
      <c r="M416" s="22">
        <v>0</v>
      </c>
      <c r="N416" s="22">
        <v>1943559.15</v>
      </c>
      <c r="O416" s="23"/>
      <c r="P416" s="14"/>
    </row>
    <row r="417" spans="1:21" x14ac:dyDescent="0.2">
      <c r="A417" s="9" t="s">
        <v>776</v>
      </c>
      <c r="B417" s="7" t="s">
        <v>777</v>
      </c>
      <c r="C417" s="22">
        <f t="shared" si="127"/>
        <v>1068189.8400000001</v>
      </c>
      <c r="D417" s="22">
        <v>0</v>
      </c>
      <c r="E417" s="22">
        <v>0</v>
      </c>
      <c r="F417" s="23">
        <v>1068189.8400000001</v>
      </c>
      <c r="G417" s="22">
        <f t="shared" si="132"/>
        <v>1491271.04</v>
      </c>
      <c r="H417" s="22">
        <v>0</v>
      </c>
      <c r="I417" s="22">
        <v>0</v>
      </c>
      <c r="J417" s="23">
        <v>1491271.04</v>
      </c>
      <c r="K417" s="22">
        <f t="shared" si="123"/>
        <v>1765804.17</v>
      </c>
      <c r="L417" s="22">
        <v>0</v>
      </c>
      <c r="M417" s="22">
        <v>0</v>
      </c>
      <c r="N417" s="22">
        <v>1765804.17</v>
      </c>
      <c r="O417" s="23"/>
      <c r="P417" s="14"/>
    </row>
    <row r="418" spans="1:21" x14ac:dyDescent="0.2">
      <c r="A418" s="9" t="s">
        <v>778</v>
      </c>
      <c r="B418" s="7" t="s">
        <v>779</v>
      </c>
      <c r="C418" s="22">
        <f t="shared" si="127"/>
        <v>8844919.7400000002</v>
      </c>
      <c r="D418" s="22">
        <v>6950091.9000000004</v>
      </c>
      <c r="E418" s="22">
        <v>0</v>
      </c>
      <c r="F418" s="23">
        <v>1894827.8399999999</v>
      </c>
      <c r="G418" s="22">
        <f t="shared" si="132"/>
        <v>9417108.2300000004</v>
      </c>
      <c r="H418" s="22">
        <v>7580299.5500000007</v>
      </c>
      <c r="I418" s="22">
        <v>0</v>
      </c>
      <c r="J418" s="23">
        <v>1836808.6800000002</v>
      </c>
      <c r="K418" s="22">
        <f t="shared" si="123"/>
        <v>11753915.330000002</v>
      </c>
      <c r="L418" s="22">
        <v>9175337.5200000014</v>
      </c>
      <c r="M418" s="22">
        <v>0</v>
      </c>
      <c r="N418" s="22">
        <v>2578577.8099999996</v>
      </c>
      <c r="O418" s="23"/>
      <c r="P418" s="14"/>
    </row>
    <row r="419" spans="1:21" s="25" customFormat="1" x14ac:dyDescent="0.2">
      <c r="A419" s="4"/>
      <c r="B419" s="4" t="s">
        <v>780</v>
      </c>
      <c r="C419" s="18">
        <f t="shared" ref="C419:F419" si="133">SUM(C420:C425)</f>
        <v>45350128.230000004</v>
      </c>
      <c r="D419" s="18">
        <f t="shared" si="133"/>
        <v>10660858.450000001</v>
      </c>
      <c r="E419" s="18">
        <f t="shared" si="133"/>
        <v>123910.8</v>
      </c>
      <c r="F419" s="18">
        <f t="shared" si="133"/>
        <v>34565358.980000004</v>
      </c>
      <c r="G419" s="18">
        <f t="shared" ref="G419:J419" si="134">SUM(G420:G425)</f>
        <v>46901101.070000008</v>
      </c>
      <c r="H419" s="18">
        <f t="shared" si="134"/>
        <v>10171595.450000001</v>
      </c>
      <c r="I419" s="18">
        <f t="shared" si="134"/>
        <v>176776</v>
      </c>
      <c r="J419" s="18">
        <f t="shared" si="134"/>
        <v>36552729.620000005</v>
      </c>
      <c r="K419" s="18">
        <f>SUM(L419:O419)</f>
        <v>54134724.050000012</v>
      </c>
      <c r="L419" s="18">
        <f t="shared" ref="L419:N419" si="135">SUM(L420:L425)</f>
        <v>11007708.84</v>
      </c>
      <c r="M419" s="18">
        <f t="shared" si="135"/>
        <v>531607</v>
      </c>
      <c r="N419" s="18">
        <f t="shared" si="135"/>
        <v>41841969.210000008</v>
      </c>
      <c r="O419" s="28">
        <v>753439</v>
      </c>
    </row>
    <row r="420" spans="1:21" x14ac:dyDescent="0.2">
      <c r="A420" s="9" t="s">
        <v>781</v>
      </c>
      <c r="B420" s="7" t="s">
        <v>782</v>
      </c>
      <c r="C420" s="22">
        <f t="shared" si="127"/>
        <v>869053.59999999986</v>
      </c>
      <c r="D420" s="22">
        <v>0</v>
      </c>
      <c r="E420" s="22">
        <v>0</v>
      </c>
      <c r="F420" s="23">
        <v>869053.59999999986</v>
      </c>
      <c r="G420" s="22">
        <f t="shared" ref="G420:G425" si="136">SUM(H420:J420)</f>
        <v>693532.1</v>
      </c>
      <c r="H420" s="22">
        <v>0</v>
      </c>
      <c r="I420" s="22">
        <v>0</v>
      </c>
      <c r="J420" s="23">
        <v>693532.1</v>
      </c>
      <c r="K420" s="22">
        <f t="shared" si="123"/>
        <v>790754.2699999999</v>
      </c>
      <c r="L420" s="22">
        <v>0</v>
      </c>
      <c r="M420" s="22">
        <v>0</v>
      </c>
      <c r="N420" s="22">
        <v>790754.2699999999</v>
      </c>
      <c r="O420" s="23"/>
    </row>
    <row r="421" spans="1:21" x14ac:dyDescent="0.2">
      <c r="A421" s="9" t="s">
        <v>783</v>
      </c>
      <c r="B421" s="7" t="s">
        <v>784</v>
      </c>
      <c r="C421" s="22">
        <f t="shared" si="127"/>
        <v>2546</v>
      </c>
      <c r="D421" s="22">
        <v>0</v>
      </c>
      <c r="E421" s="22">
        <v>0</v>
      </c>
      <c r="F421" s="23">
        <v>2546</v>
      </c>
      <c r="G421" s="22">
        <f t="shared" si="136"/>
        <v>0</v>
      </c>
      <c r="H421" s="22">
        <v>0</v>
      </c>
      <c r="I421" s="22">
        <v>0</v>
      </c>
      <c r="J421" s="23">
        <v>0</v>
      </c>
      <c r="K421" s="22">
        <f t="shared" si="123"/>
        <v>0</v>
      </c>
      <c r="L421" s="22">
        <v>0</v>
      </c>
      <c r="M421" s="22">
        <v>0</v>
      </c>
      <c r="N421" s="22">
        <v>0</v>
      </c>
      <c r="O421" s="23"/>
      <c r="P421" s="14"/>
    </row>
    <row r="422" spans="1:21" x14ac:dyDescent="0.2">
      <c r="A422" s="9" t="s">
        <v>785</v>
      </c>
      <c r="B422" s="7" t="s">
        <v>786</v>
      </c>
      <c r="C422" s="22">
        <f t="shared" si="127"/>
        <v>18187375.680000003</v>
      </c>
      <c r="D422" s="22">
        <v>0</v>
      </c>
      <c r="E422" s="22">
        <v>122830.8</v>
      </c>
      <c r="F422" s="23">
        <v>18064544.880000003</v>
      </c>
      <c r="G422" s="22">
        <f t="shared" si="136"/>
        <v>19503568.300000001</v>
      </c>
      <c r="H422" s="22">
        <v>0</v>
      </c>
      <c r="I422" s="22">
        <v>115642</v>
      </c>
      <c r="J422" s="23">
        <v>19387926.300000001</v>
      </c>
      <c r="K422" s="22">
        <f t="shared" si="123"/>
        <v>20816296.550000001</v>
      </c>
      <c r="L422" s="22">
        <v>0</v>
      </c>
      <c r="M422" s="22">
        <v>403237</v>
      </c>
      <c r="N422" s="22">
        <v>20413059.550000001</v>
      </c>
      <c r="O422" s="23"/>
      <c r="P422" s="14"/>
    </row>
    <row r="423" spans="1:21" ht="12.75" customHeight="1" x14ac:dyDescent="0.2">
      <c r="A423" s="9" t="s">
        <v>787</v>
      </c>
      <c r="B423" s="7" t="s">
        <v>788</v>
      </c>
      <c r="C423" s="22">
        <f t="shared" si="127"/>
        <v>3661226.6999999997</v>
      </c>
      <c r="D423" s="22">
        <v>0</v>
      </c>
      <c r="E423" s="22">
        <v>1080</v>
      </c>
      <c r="F423" s="23">
        <v>3660146.6999999997</v>
      </c>
      <c r="G423" s="22">
        <f t="shared" si="136"/>
        <v>4273673.5000000009</v>
      </c>
      <c r="H423" s="22">
        <v>0</v>
      </c>
      <c r="I423" s="22">
        <v>13230</v>
      </c>
      <c r="J423" s="23">
        <v>4260443.5000000009</v>
      </c>
      <c r="K423" s="22">
        <f t="shared" si="123"/>
        <v>5838939.3800000008</v>
      </c>
      <c r="L423" s="22">
        <v>0</v>
      </c>
      <c r="M423" s="22">
        <v>1410</v>
      </c>
      <c r="N423" s="22">
        <v>5837529.3800000008</v>
      </c>
      <c r="O423" s="23"/>
      <c r="P423" s="14"/>
    </row>
    <row r="424" spans="1:21" x14ac:dyDescent="0.2">
      <c r="A424" s="9" t="s">
        <v>789</v>
      </c>
      <c r="B424" s="7" t="s">
        <v>790</v>
      </c>
      <c r="C424" s="22">
        <f t="shared" si="127"/>
        <v>21617015.25</v>
      </c>
      <c r="D424" s="22">
        <v>10660858.450000001</v>
      </c>
      <c r="E424" s="22">
        <v>0</v>
      </c>
      <c r="F424" s="23">
        <v>10956156.800000001</v>
      </c>
      <c r="G424" s="22">
        <f t="shared" si="136"/>
        <v>21497275.170000002</v>
      </c>
      <c r="H424" s="22">
        <v>10171595.450000001</v>
      </c>
      <c r="I424" s="22">
        <v>47904</v>
      </c>
      <c r="J424" s="23">
        <v>11277775.720000001</v>
      </c>
      <c r="K424" s="22">
        <f t="shared" si="123"/>
        <v>24757941.850000001</v>
      </c>
      <c r="L424" s="22">
        <v>11007708.84</v>
      </c>
      <c r="M424" s="22">
        <v>126960</v>
      </c>
      <c r="N424" s="22">
        <v>13623273.010000002</v>
      </c>
      <c r="O424" s="23"/>
    </row>
    <row r="425" spans="1:21" x14ac:dyDescent="0.2">
      <c r="A425" s="9" t="s">
        <v>791</v>
      </c>
      <c r="B425" s="7" t="s">
        <v>792</v>
      </c>
      <c r="C425" s="22">
        <f t="shared" si="127"/>
        <v>1012911</v>
      </c>
      <c r="D425" s="22">
        <v>0</v>
      </c>
      <c r="E425" s="22">
        <v>0</v>
      </c>
      <c r="F425" s="23">
        <v>1012911</v>
      </c>
      <c r="G425" s="22">
        <f t="shared" si="136"/>
        <v>933052</v>
      </c>
      <c r="H425" s="22">
        <v>0</v>
      </c>
      <c r="I425" s="22">
        <v>0</v>
      </c>
      <c r="J425" s="23">
        <v>933052</v>
      </c>
      <c r="K425" s="22">
        <f t="shared" si="123"/>
        <v>1177353</v>
      </c>
      <c r="L425" s="22">
        <v>0</v>
      </c>
      <c r="M425" s="22">
        <v>0</v>
      </c>
      <c r="N425" s="22">
        <v>1177353</v>
      </c>
      <c r="O425" s="23"/>
      <c r="P425" s="14"/>
    </row>
    <row r="426" spans="1:21" s="25" customFormat="1" x14ac:dyDescent="0.2">
      <c r="A426" s="4"/>
      <c r="B426" s="4" t="s">
        <v>793</v>
      </c>
      <c r="C426" s="18">
        <f t="shared" ref="C426:F426" si="137">SUM(C427:C430)</f>
        <v>19047753.789999999</v>
      </c>
      <c r="D426" s="18">
        <f t="shared" si="137"/>
        <v>0</v>
      </c>
      <c r="E426" s="18">
        <f t="shared" si="137"/>
        <v>81625.799999999988</v>
      </c>
      <c r="F426" s="18">
        <f t="shared" si="137"/>
        <v>18966127.990000002</v>
      </c>
      <c r="G426" s="18">
        <f t="shared" ref="G426:J426" si="138">SUM(G427:G430)</f>
        <v>21107268.949999999</v>
      </c>
      <c r="H426" s="18">
        <f t="shared" si="138"/>
        <v>0</v>
      </c>
      <c r="I426" s="18">
        <f t="shared" si="138"/>
        <v>91256</v>
      </c>
      <c r="J426" s="18">
        <f t="shared" si="138"/>
        <v>21016012.949999999</v>
      </c>
      <c r="K426" s="18">
        <f>SUM(L426:O426)</f>
        <v>21833725.540000003</v>
      </c>
      <c r="L426" s="18">
        <f t="shared" ref="L426:N426" si="139">SUM(L427:L430)</f>
        <v>0</v>
      </c>
      <c r="M426" s="18">
        <f t="shared" si="139"/>
        <v>98316</v>
      </c>
      <c r="N426" s="18">
        <f t="shared" si="139"/>
        <v>21352606.540000003</v>
      </c>
      <c r="O426" s="28">
        <v>382803</v>
      </c>
      <c r="P426" s="14"/>
    </row>
    <row r="427" spans="1:21" x14ac:dyDescent="0.2">
      <c r="A427" s="9" t="s">
        <v>794</v>
      </c>
      <c r="B427" s="7" t="s">
        <v>259</v>
      </c>
      <c r="C427" s="22">
        <f t="shared" si="127"/>
        <v>1263421</v>
      </c>
      <c r="D427" s="22">
        <v>0</v>
      </c>
      <c r="E427" s="22">
        <v>0</v>
      </c>
      <c r="F427" s="23">
        <v>1263421</v>
      </c>
      <c r="G427" s="22">
        <f t="shared" ref="G427:G430" si="140">SUM(H427:J427)</f>
        <v>1228395.6000000001</v>
      </c>
      <c r="H427" s="22">
        <v>0</v>
      </c>
      <c r="I427" s="22">
        <v>0</v>
      </c>
      <c r="J427" s="23">
        <v>1228395.6000000001</v>
      </c>
      <c r="K427" s="22">
        <f t="shared" si="123"/>
        <v>1254398.1000000001</v>
      </c>
      <c r="L427" s="22">
        <v>0</v>
      </c>
      <c r="M427" s="22">
        <v>0</v>
      </c>
      <c r="N427" s="22">
        <v>1254398.1000000001</v>
      </c>
      <c r="O427" s="23"/>
      <c r="P427" s="14"/>
    </row>
    <row r="428" spans="1:21" x14ac:dyDescent="0.2">
      <c r="A428" s="9" t="s">
        <v>795</v>
      </c>
      <c r="B428" s="7" t="s">
        <v>796</v>
      </c>
      <c r="C428" s="22">
        <f t="shared" si="127"/>
        <v>10907917.190000001</v>
      </c>
      <c r="D428" s="22">
        <v>0</v>
      </c>
      <c r="E428" s="22">
        <v>81385.799999999988</v>
      </c>
      <c r="F428" s="23">
        <v>10826531.390000001</v>
      </c>
      <c r="G428" s="22">
        <f t="shared" si="140"/>
        <v>11195022.73</v>
      </c>
      <c r="H428" s="22">
        <v>0</v>
      </c>
      <c r="I428" s="22">
        <v>84686</v>
      </c>
      <c r="J428" s="23">
        <v>11110336.73</v>
      </c>
      <c r="K428" s="22">
        <f t="shared" si="123"/>
        <v>10702421.530000003</v>
      </c>
      <c r="L428" s="22">
        <v>0</v>
      </c>
      <c r="M428" s="22">
        <v>96846</v>
      </c>
      <c r="N428" s="22">
        <v>10605575.530000003</v>
      </c>
      <c r="O428" s="23"/>
    </row>
    <row r="429" spans="1:21" ht="12.75" customHeight="1" x14ac:dyDescent="0.2">
      <c r="A429" s="9" t="s">
        <v>797</v>
      </c>
      <c r="B429" s="7" t="s">
        <v>798</v>
      </c>
      <c r="C429" s="22">
        <f t="shared" si="127"/>
        <v>1853788.9</v>
      </c>
      <c r="D429" s="22">
        <v>0</v>
      </c>
      <c r="E429" s="22">
        <v>0</v>
      </c>
      <c r="F429" s="23">
        <v>1853788.9</v>
      </c>
      <c r="G429" s="22">
        <f t="shared" si="140"/>
        <v>2611903</v>
      </c>
      <c r="H429" s="22">
        <v>0</v>
      </c>
      <c r="I429" s="22">
        <v>0</v>
      </c>
      <c r="J429" s="23">
        <v>2611903</v>
      </c>
      <c r="K429" s="22">
        <f t="shared" si="123"/>
        <v>2663145.35</v>
      </c>
      <c r="L429" s="22">
        <v>0</v>
      </c>
      <c r="M429" s="22">
        <v>0</v>
      </c>
      <c r="N429" s="22">
        <v>2663145.35</v>
      </c>
      <c r="O429" s="23"/>
      <c r="P429" s="14"/>
    </row>
    <row r="430" spans="1:21" ht="12.75" customHeight="1" x14ac:dyDescent="0.2">
      <c r="A430" s="9" t="s">
        <v>799</v>
      </c>
      <c r="B430" s="7" t="s">
        <v>800</v>
      </c>
      <c r="C430" s="22">
        <f t="shared" si="127"/>
        <v>5022626.6999999993</v>
      </c>
      <c r="D430" s="22">
        <v>0</v>
      </c>
      <c r="E430" s="22">
        <v>240</v>
      </c>
      <c r="F430" s="23">
        <v>5022386.6999999993</v>
      </c>
      <c r="G430" s="22">
        <f t="shared" si="140"/>
        <v>6071947.6199999992</v>
      </c>
      <c r="H430" s="22">
        <v>0</v>
      </c>
      <c r="I430" s="22">
        <v>6570</v>
      </c>
      <c r="J430" s="23">
        <v>6065377.6199999992</v>
      </c>
      <c r="K430" s="22">
        <f t="shared" si="123"/>
        <v>6830957.5599999996</v>
      </c>
      <c r="L430" s="22">
        <v>0</v>
      </c>
      <c r="M430" s="22">
        <v>1470</v>
      </c>
      <c r="N430" s="22">
        <v>6829487.5599999996</v>
      </c>
      <c r="O430" s="23"/>
      <c r="P430" s="14"/>
    </row>
    <row r="431" spans="1:21" x14ac:dyDescent="0.2">
      <c r="F431" s="26"/>
      <c r="J431" s="26"/>
      <c r="O431" s="26"/>
      <c r="P431" s="14"/>
    </row>
    <row r="432" spans="1:21" s="14" customFormat="1" x14ac:dyDescent="0.2">
      <c r="A432" s="10"/>
      <c r="B432" s="10"/>
      <c r="C432" s="12"/>
      <c r="D432" s="12"/>
      <c r="E432" s="12"/>
      <c r="F432" s="26"/>
      <c r="G432" s="12"/>
      <c r="H432" s="12"/>
      <c r="I432" s="12"/>
      <c r="J432" s="26"/>
      <c r="K432" s="12"/>
      <c r="L432" s="12"/>
      <c r="M432" s="12"/>
      <c r="N432" s="12"/>
      <c r="O432" s="26"/>
      <c r="Q432" s="15"/>
      <c r="R432" s="15"/>
      <c r="S432" s="15"/>
      <c r="T432" s="15"/>
      <c r="U432" s="15"/>
    </row>
    <row r="433" spans="1:21" s="14" customFormat="1" x14ac:dyDescent="0.2">
      <c r="A433" s="10"/>
      <c r="B433" s="2"/>
      <c r="C433" s="11"/>
      <c r="D433" s="11"/>
      <c r="E433" s="11"/>
      <c r="F433" s="26"/>
      <c r="G433" s="11"/>
      <c r="H433" s="11"/>
      <c r="I433" s="11"/>
      <c r="J433" s="26"/>
      <c r="K433" s="11"/>
      <c r="L433" s="11"/>
      <c r="M433" s="11"/>
      <c r="N433" s="11"/>
      <c r="O433" s="26"/>
      <c r="P433" s="15"/>
      <c r="Q433" s="15"/>
      <c r="R433" s="15"/>
      <c r="S433" s="15"/>
      <c r="T433" s="15"/>
      <c r="U433" s="15"/>
    </row>
    <row r="445" spans="1:21" x14ac:dyDescent="0.2">
      <c r="P445" s="25"/>
    </row>
    <row r="459" spans="16:16" x14ac:dyDescent="0.2">
      <c r="P459" s="25"/>
    </row>
    <row r="475" spans="16:16" x14ac:dyDescent="0.2">
      <c r="P475" s="25"/>
    </row>
    <row r="480" spans="16:16" x14ac:dyDescent="0.2">
      <c r="P480" s="25"/>
    </row>
    <row r="492" spans="16:16" x14ac:dyDescent="0.2">
      <c r="P492" s="25"/>
    </row>
    <row r="499" spans="16:16" x14ac:dyDescent="0.2">
      <c r="P499" s="25"/>
    </row>
  </sheetData>
  <autoFilter ref="A6:U430"/>
  <mergeCells count="6">
    <mergeCell ref="G2:J2"/>
    <mergeCell ref="K2:O2"/>
    <mergeCell ref="A1:O1"/>
    <mergeCell ref="A2:A3"/>
    <mergeCell ref="B2:B3"/>
    <mergeCell ref="C2:F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35" orientation="landscape" r:id="rId1"/>
  <headerFooter>
    <oddFooter>&amp;R&amp;P/&amp;N</oddFooter>
  </headerFooter>
  <rowBreaks count="1" manualBreakCount="1">
    <brk id="34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БМП</vt:lpstr>
      <vt:lpstr>БМП!Print_Area</vt:lpstr>
      <vt:lpstr>БМП!Print_Titles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Даниела Георгиева Драгомирова-Лаловска</dc:creator>
  <cp:lastModifiedBy>Владислава Валентинова Вълкова</cp:lastModifiedBy>
  <cp:lastPrinted>2022-12-19T11:39:21Z</cp:lastPrinted>
  <dcterms:created xsi:type="dcterms:W3CDTF">2022-12-19T08:11:34Z</dcterms:created>
  <dcterms:modified xsi:type="dcterms:W3CDTF">2022-12-19T14:06:01Z</dcterms:modified>
</cp:coreProperties>
</file>