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8040" windowHeight="10215" activeTab="0"/>
  </bookViews>
  <sheets>
    <sheet name="Hospital-Razdel B" sheetId="1" r:id="rId1"/>
    <sheet name="изчисления" sheetId="2" state="hidden" r:id="rId2"/>
    <sheet name="Outpation-RazdelА" sheetId="3" r:id="rId3"/>
  </sheets>
  <definedNames>
    <definedName name="_xlnm._FilterDatabase" localSheetId="0" hidden="1">'Hospital-Razdel B'!$A$1:$F$213</definedName>
    <definedName name="_xlnm._FilterDatabase" localSheetId="1" hidden="1">'изчисления'!$A$1:$G$239</definedName>
    <definedName name="_xlnm.Print_Area" localSheetId="0">'Hospital-Razdel B'!$A$2:$K$237</definedName>
    <definedName name="_xlnm.Print_Area" localSheetId="2">'Outpation-RazdelА'!$A$1:$F$71</definedName>
    <definedName name="_xlnm.Print_Area" localSheetId="1">'изчисления'!$A$2:$J$251</definedName>
    <definedName name="_xlnm.Print_Titles" localSheetId="0">'Hospital-Razdel B'!$5:$7</definedName>
  </definedNames>
  <calcPr fullCalcOnLoad="1"/>
</workbook>
</file>

<file path=xl/sharedStrings.xml><?xml version="1.0" encoding="utf-8"?>
<sst xmlns="http://schemas.openxmlformats.org/spreadsheetml/2006/main" count="1262" uniqueCount="539">
  <si>
    <t xml:space="preserve">Група </t>
  </si>
  <si>
    <t>Пореден №</t>
  </si>
  <si>
    <t>Изделия за илео- и коло-стоми</t>
  </si>
  <si>
    <t>Еднокомпонентни системи - за възрастни и деца</t>
  </si>
  <si>
    <t>торбички</t>
  </si>
  <si>
    <t>Двукомпонентни системи - за възрастни и деца</t>
  </si>
  <si>
    <t>плочки</t>
  </si>
  <si>
    <t>капаче</t>
  </si>
  <si>
    <t>Аксесоари</t>
  </si>
  <si>
    <t>лечебна пудра</t>
  </si>
  <si>
    <t>лечебна паста</t>
  </si>
  <si>
    <t>колан за по-сигурно закрепване</t>
  </si>
  <si>
    <t>Изделия за цистостома и друг изкуствен отвор на пикочните пътища</t>
  </si>
  <si>
    <t>Незалепващи превръзки за пациенти с булозна епидермолиза</t>
  </si>
  <si>
    <t xml:space="preserve">НЗОК заплаща за набор от превръзки в зависимост от формата и тежестта на протичане на заболяването. </t>
  </si>
  <si>
    <t>Комплектен колостомен колектор</t>
  </si>
  <si>
    <t>илео и коло, отворена (с източване) торбичка</t>
  </si>
  <si>
    <t>илео и коло, отворена торбичка за деца</t>
  </si>
  <si>
    <t>двукомпонентна отворена торбичка с филтър</t>
  </si>
  <si>
    <t>двукомпонентна затворена торбичка с филтър</t>
  </si>
  <si>
    <t xml:space="preserve">двукомпонентна отворена торбичка </t>
  </si>
  <si>
    <t xml:space="preserve">двукомпонентна затворена торбичка </t>
  </si>
  <si>
    <t>Еднокомпонентни системи за  деца</t>
  </si>
  <si>
    <t xml:space="preserve">Еднокомпонентни системи за възрастни </t>
  </si>
  <si>
    <t>Двукомпонентни системи за възрастни</t>
  </si>
  <si>
    <t>Двукомпонентни системи за деца</t>
  </si>
  <si>
    <t>коло-илео затворена торбичка, детска</t>
  </si>
  <si>
    <t>коло-илео торбичка с източване , детска</t>
  </si>
  <si>
    <t>коло-илео плочка за деца</t>
  </si>
  <si>
    <t>коло-илео плочка</t>
  </si>
  <si>
    <t>кърпичка - почистваща/протективна</t>
  </si>
  <si>
    <t xml:space="preserve"> коло, затворена торбичка</t>
  </si>
  <si>
    <t>Абсорбиращи</t>
  </si>
  <si>
    <t>Трансфериращи</t>
  </si>
  <si>
    <t>Превръзки</t>
  </si>
  <si>
    <t>Стерилна вазелинова</t>
  </si>
  <si>
    <t>Марля</t>
  </si>
  <si>
    <t xml:space="preserve">Лейкопласт </t>
  </si>
  <si>
    <t xml:space="preserve">със Safetac /или подобен/ слой </t>
  </si>
  <si>
    <t xml:space="preserve">Тубуларни </t>
  </si>
  <si>
    <t>Бинтове</t>
  </si>
  <si>
    <t>НЗОК заплаща индивидуалната комбинация от изделия за период от 1 месец, за една стома</t>
  </si>
  <si>
    <t>протективен крем/спрей</t>
  </si>
  <si>
    <t>Иригационна система и аксесоари към нея – за многократна употреба</t>
  </si>
  <si>
    <t>Тест-ленти за измерване на кръвна захар</t>
  </si>
  <si>
    <t>2</t>
  </si>
  <si>
    <t>Дакронови съдови протези със сребърно покритие, сребърен ацетат, хепарин</t>
  </si>
  <si>
    <t xml:space="preserve">Дакронови съдови протези с покритие от колаген или желатин </t>
  </si>
  <si>
    <t xml:space="preserve">Дакронови съдови протези със сребърно покритие, сребърен ацетат, хепарин </t>
  </si>
  <si>
    <t>3.3</t>
  </si>
  <si>
    <t>4</t>
  </si>
  <si>
    <t>Лекарствоотделящи (DES)</t>
  </si>
  <si>
    <t>Бифуркационни</t>
  </si>
  <si>
    <t>Резорбируеми</t>
  </si>
  <si>
    <t>Стент графт</t>
  </si>
  <si>
    <t>4.2.1</t>
  </si>
  <si>
    <t>4.2.2</t>
  </si>
  <si>
    <t xml:space="preserve">Саморазгъващи се периферни стентове </t>
  </si>
  <si>
    <t>4.2.3</t>
  </si>
  <si>
    <t>Периферни стентове</t>
  </si>
  <si>
    <t>Каротидни</t>
  </si>
  <si>
    <t>4.2.4</t>
  </si>
  <si>
    <t>Протективни устройства за каротидно стентиране</t>
  </si>
  <si>
    <t>4.2.5</t>
  </si>
  <si>
    <t>Лекарствоотделящи за SFA</t>
  </si>
  <si>
    <t xml:space="preserve">Балони, излъчващи лекарство </t>
  </si>
  <si>
    <t>5.1</t>
  </si>
  <si>
    <t>Тазобедрена ендопротеза циментно фиксирана: еднополюсна и двуполюсна</t>
  </si>
  <si>
    <t>Еднополюсна моноартикуларна тип Austin-Moore със стебло с циментово закрепване, монолитна или модуларна</t>
  </si>
  <si>
    <t>Еднополюсна биартикуларна със стебло с циментово закрепване, вкл. такива с антилуксационен дизайн</t>
  </si>
  <si>
    <t>Двуполюсна циментно фиксирана със стандартна артикулация (метална хром-кобалт глава и капсула от стандартен UHMWPE полиетилен)</t>
  </si>
  <si>
    <t>Двуполюсна циментно фиксирана с високотехнологичен дизайн и/или артикулация (офсет стебло, керамична глава, капсула от cross linked полиетилен)</t>
  </si>
  <si>
    <t>5.2</t>
  </si>
  <si>
    <t>Тазобедрена ендопротеза: двуполюсна хибридна</t>
  </si>
  <si>
    <t>Конвенционално безциментно стебло и циментна капсула със стандартна артикулация</t>
  </si>
  <si>
    <t xml:space="preserve">Конвенционално циментно стебло и безциментна капсула със стандартна артикулация (метална хром-кобалт глава и инлей от стандартен UHMWPE полиетилен) </t>
  </si>
  <si>
    <t>Хибридни стави с подобрени, високотехнологични и допълнителни елементи при стеблото, капсулата или артикулацията (анатомични, офсетни или модулни стебла, cross-linked/вит.Е полиетилен, керамика, антипротрузионен ринг)</t>
  </si>
  <si>
    <t>5.3</t>
  </si>
  <si>
    <t>Тазобедрена ендопротеза: двуполюсна безциментно фиксирана</t>
  </si>
  <si>
    <t>Конвенционално стебло (право, с метадиафизарно закрепване, с частично или пълно остеоинтеграционно покритие), механична капсула с различно по тип закрепване (прес-фит, резбово, центростремително, с допълнителни профили), стандратна артикулация (метална хром-кобалт глава и инлей от стандартен UHMWPE полиетилен)</t>
  </si>
  <si>
    <t>Технологично стебло с подобрени механични характеристики и/или разширени възможности в дизайна (анатомично с предимно метафизарно закрепване, офсет, модуларно с променлив ъгъл на шийката), механична капсула със стандартна артикулация (метална хром-кобалт глава и инлей от стандартен UHMWPE полиетилен)</t>
  </si>
  <si>
    <t>Двуполюсна безциментна с артикулация с компоненти – глава и инлей - редуциращи фрикцията (cross-linked/вит.Е полиетилен, керамика, керамика-метал)</t>
  </si>
  <si>
    <t>5.4</t>
  </si>
  <si>
    <t>Тазобедрена ендопротеза тип “resurfacing” със запазване на бедрената шийка и част от главата</t>
  </si>
  <si>
    <t>Кобалт-хром покривна бедрена шапка и ацетабуларна капсула с механично безвинтово прес-фит закрепване</t>
  </si>
  <si>
    <t>5.5</t>
  </si>
  <si>
    <t>Тазобедрена ендопротеза: ревизионна</t>
  </si>
  <si>
    <t>Система с ревизионно стебло с циментово закрепване и циментна капсула, със или без антипротрузионен ринг</t>
  </si>
  <si>
    <t>Система с монолитно безциментно ревизионно стебло и циментна или безциментна капсула</t>
  </si>
  <si>
    <t>Система с модуларно безциментно ревизионно стебло и циментна или безциментна капсула</t>
  </si>
  <si>
    <t>Ревизионни системи с аугменти от трабекуларен метал за запълване на костни дефекти</t>
  </si>
  <si>
    <t>5.6</t>
  </si>
  <si>
    <t>Тазобедрена ендопротеза: туморна</t>
  </si>
  <si>
    <t>Системи със стандартни ацетабуларни капсули и монолитни или модуларни туморни стебла, позволяващи протезиране при различни по обем пострезекционни дефекти</t>
  </si>
  <si>
    <t>Системи за тотално заместване на бедрената кост с артропластика на тазобедрената и колянната стави</t>
  </si>
  <si>
    <t>Туморни тазови системи за ендопротезиране след периацетабуларни резекции: saddle и stem-cup дизайн на тазовата компонента</t>
  </si>
  <si>
    <t>5.7</t>
  </si>
  <si>
    <t>Тазобедрена ендопротеза: индивидуална</t>
  </si>
  <si>
    <t>Индивидуални протези за първично, ревизионно и туморно протезиране</t>
  </si>
  <si>
    <t>Колянна ендопротеза - първични</t>
  </si>
  <si>
    <t>6.2</t>
  </si>
  <si>
    <t>Колянна ендопротеза: първична тотална с механично или хибридно закрепване</t>
  </si>
  <si>
    <t>Колянна система с механично закрепване на бедрената компонента и циментно закрепване на тибиалната компонента</t>
  </si>
  <si>
    <t>Колянна система с механично закрепване на бедрената и тибиалната компоненти</t>
  </si>
  <si>
    <t>6.3</t>
  </si>
  <si>
    <t>Колянна ендопротеза: патело-феморална за приложение при изолирана патело-феморална артроза</t>
  </si>
  <si>
    <t xml:space="preserve">Система за изолирано патело-феморална артрпластика с пателарна и бедрена компоненти </t>
  </si>
  <si>
    <t>6.4</t>
  </si>
  <si>
    <t>Колянна ендопротеза: ревизионна</t>
  </si>
  <si>
    <t>Ревизионна модулна колянна система с офсет и набор от аугменти за компенсиране на костни дефекти</t>
  </si>
  <si>
    <t>Ревизионна модулна колянна система с възможност за поставяне на стабилизиращи (constrained) инлеи</t>
  </si>
  <si>
    <t>Ревизионна колянна система с аксиално-ротиращ се шарнир при медио-латерална нестабилност (axial rotating hinge)</t>
  </si>
  <si>
    <t>6.5</t>
  </si>
  <si>
    <t>Колянна ендопротеза: туморна</t>
  </si>
  <si>
    <t>Модуларни системи с феморални и тибиални туморни стебла, позволяващи ендопротезиране при различни по обем резекции</t>
  </si>
  <si>
    <t>Модуларни системи с феморални и тибиални туморни стебла със стабилизиращ междукомпонентен шарнир при тежка колянна нестабилност</t>
  </si>
  <si>
    <t>6.6</t>
  </si>
  <si>
    <t>Колянна ендопротеза: индивидуална</t>
  </si>
  <si>
    <t>Индивидуални протези за първична, ревизионна и туморна колянна артропластика</t>
  </si>
  <si>
    <t>7</t>
  </si>
  <si>
    <t>КИС</t>
  </si>
  <si>
    <t>Двукухинни кардиостимулатори VDD, в комплект с един електрод</t>
  </si>
  <si>
    <t>Двукухинни кардиостимулатори DDDR, в комплект с два електрода, съвместим с ЯМР изследване</t>
  </si>
  <si>
    <t>10.1</t>
  </si>
  <si>
    <t>Еднокухинни Кардиовертер Дефибрилатори ICD VR в комплект с електрод</t>
  </si>
  <si>
    <t>Еднокухинни Кардиовертер Дефибрилатори ICD VR в комплект с електрод, съвместим с ЯМР изследване</t>
  </si>
  <si>
    <t xml:space="preserve">Двукухинни  Кардиовертер Дефибрилатори ICD DR в комплект с електроди  </t>
  </si>
  <si>
    <t>Двукухинни  Кардиовертер Дефибрилатори ICD DR в комплект с електроди,  съвместим с ЯМР изследване</t>
  </si>
  <si>
    <t>Кардиовертер дефибрилатор с Ресинхронизираща система за стимулация CRT-D в комплект с електроди</t>
  </si>
  <si>
    <t>ТКП за аортна позиция с антиминерализационна обработка от трето поколение</t>
  </si>
  <si>
    <t xml:space="preserve">ТКП за временно пулмонално клапно протезиране </t>
  </si>
  <si>
    <t>1</t>
  </si>
  <si>
    <t xml:space="preserve">СЪРДЕЧНА КЛАПНА ПРОТЕЗА </t>
  </si>
  <si>
    <t>Сърдечна клапна протеза</t>
  </si>
  <si>
    <t xml:space="preserve">СЪДОВА ПРОТЕЗА ЗА ГРЪДНА АОРТА
</t>
  </si>
  <si>
    <t xml:space="preserve">Съдова протеза за гръдна аорта
</t>
  </si>
  <si>
    <t>СЪДОВА ПРОТЕЗА ЗА КОРЕМНА АОРТА И ДИСТАЛНИ СЪДОВЕ</t>
  </si>
  <si>
    <t>Съдова протеза за коремна аорта и дистални съдове</t>
  </si>
  <si>
    <t>СТЕНТ</t>
  </si>
  <si>
    <t>Стент</t>
  </si>
  <si>
    <t xml:space="preserve">
Стент
</t>
  </si>
  <si>
    <t xml:space="preserve">
 Стент
</t>
  </si>
  <si>
    <t xml:space="preserve">
Периферени стентове
</t>
  </si>
  <si>
    <t xml:space="preserve">
Периферни стентове
</t>
  </si>
  <si>
    <t>За венозни съдове</t>
  </si>
  <si>
    <t>Съдови протези с желатиново покритие</t>
  </si>
  <si>
    <t>Съдови протези с колагеново покритие</t>
  </si>
  <si>
    <t>Торакален стент графт</t>
  </si>
  <si>
    <t>С 3D форма, позволяваща движение на различните части на пръстена</t>
  </si>
  <si>
    <t>С механична клапна протеза</t>
  </si>
  <si>
    <t>С биологична клапна протеза</t>
  </si>
  <si>
    <t>С оформени синуси наValsalva</t>
  </si>
  <si>
    <t>Класически полутвърди и твърди, отворени и затворени</t>
  </si>
  <si>
    <t>Със саморазгъващ се стент и изцяло безшевно прикрепване на протезата</t>
  </si>
  <si>
    <t>С използвани последно поколение технологии за антиминерализационна обработка срещу калцифициране</t>
  </si>
  <si>
    <t>Без стент</t>
  </si>
  <si>
    <t>Със стент</t>
  </si>
  <si>
    <t>С шевен ринг от Dacron</t>
  </si>
  <si>
    <t>Съдови протези - бифуркационни</t>
  </si>
  <si>
    <t xml:space="preserve">СТАВНА ПРОТЕЗА ЗА ТАЗОБЕДРЕНА СТАВА </t>
  </si>
  <si>
    <t xml:space="preserve">
Ставна протеза за тазобедрена става 
</t>
  </si>
  <si>
    <t xml:space="preserve">
Ставна протеза за тазобедрена става 
</t>
  </si>
  <si>
    <t xml:space="preserve">Ставна протеза за тазобедрена става 
</t>
  </si>
  <si>
    <t xml:space="preserve">Ставна протеза за тазобедрена става </t>
  </si>
  <si>
    <t xml:space="preserve">СТАВНА ПРОТЕЗА ЗА КОЛЯННА СТАВА </t>
  </si>
  <si>
    <t xml:space="preserve">
Ставна протеза за колянна става 
</t>
  </si>
  <si>
    <t>Ставна протеза за колянна става</t>
  </si>
  <si>
    <t xml:space="preserve">Ставна протеза за колянна става 
</t>
  </si>
  <si>
    <t xml:space="preserve">ПОСТОЯНЕН КАРДИОСТИМУЛАТОР </t>
  </si>
  <si>
    <t xml:space="preserve">
Постоянен кардиостимулатор с електроди
</t>
  </si>
  <si>
    <t>Двукухинен</t>
  </si>
  <si>
    <t>КОХЛЕАРНА ИМПЛАНТНА СИСТЕМА /КИС/</t>
  </si>
  <si>
    <t>Кохлеарен имплант /КИ/</t>
  </si>
  <si>
    <t xml:space="preserve">ЕЛЕКТРОДИ ЗА ПОСТОЯННА КАРДИОСТИМУЛАЦИЯ </t>
  </si>
  <si>
    <t>Системи без програмируемо налягане.</t>
  </si>
  <si>
    <t>Системи с програмируемо налягане.</t>
  </si>
  <si>
    <r>
      <t>РЕСИНХРОНИЗИРАЩА СИСТЕМА ЗА СТИМУЛАЦИЯ И/ИЛИ КАРДИОВЕРТЕР-ДЕФИБРИЛАТОР</t>
    </r>
  </si>
  <si>
    <t>Устройства с аксиален кръвоток</t>
  </si>
  <si>
    <t>Моновентрикуларни устройства с пулсативен ток</t>
  </si>
  <si>
    <t>Бивентрикуларни устройства с пулсативен ток</t>
  </si>
  <si>
    <t>ТРАНСКАТЕТЪРНИ КЛАПНИ ПРОТЕЗИ</t>
  </si>
  <si>
    <t>Транскатетърни клапни протези (ТКП) за аортна позиция с антифосфолипидно покритие</t>
  </si>
  <si>
    <t xml:space="preserve">С допълнителна система за вторично отделяне на спиралите </t>
  </si>
  <si>
    <t xml:space="preserve">Без допълнителна система за вторично отделяне на спиралите </t>
  </si>
  <si>
    <t>Балон за асистиране на койлинга</t>
  </si>
  <si>
    <t>Стент за асистиране на койлинга</t>
  </si>
  <si>
    <t>Устройство за отклоняване на кръвния поток</t>
  </si>
  <si>
    <t xml:space="preserve">Съдови протези тънкостенни - еPTFE </t>
  </si>
  <si>
    <t>Дакронови</t>
  </si>
  <si>
    <t>Полиуретанови</t>
  </si>
  <si>
    <t>Метални, без отделяне на лекарство, съдържащи кобалт, хром или платина</t>
  </si>
  <si>
    <t>Метални, съдържащи кобалт, хром или платина</t>
  </si>
  <si>
    <r>
      <t>За артериални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съдове</t>
    </r>
  </si>
  <si>
    <t xml:space="preserve">Ресинхронизираща терапия  - СRT-P </t>
  </si>
  <si>
    <t>Ресинхронизираща терапия  - СRT-P система за стимулация в комплект с електроди</t>
  </si>
  <si>
    <t xml:space="preserve">Ресинхронизираща терапия  - СRT-P система за стимулация в комплект с електроди, съвместима с ЯМР изследване. </t>
  </si>
  <si>
    <t>Дакронови  съдови протези тънкостенни</t>
  </si>
  <si>
    <t>За артериални и венозни съдове</t>
  </si>
  <si>
    <t>Със стент без полиестер в конструкцията, 100% покрита с биологична тъкан, третирана против калцификация</t>
  </si>
  <si>
    <t>Електрод за стимулация на лява камера</t>
  </si>
  <si>
    <t>Дефибрилиращ електрод</t>
  </si>
  <si>
    <t>Кардиовертер дефибрилатор с Ресинхронизираща система за стимулация CRT-D, в комплект с електроди, съвместими с ЯМР изследване.</t>
  </si>
  <si>
    <t>Клипси анивризмални</t>
  </si>
  <si>
    <t>Технически изисквания</t>
  </si>
  <si>
    <t>7.2</t>
  </si>
  <si>
    <t>7.1</t>
  </si>
  <si>
    <t>6.1</t>
  </si>
  <si>
    <t>4.3</t>
  </si>
  <si>
    <t>4.2</t>
  </si>
  <si>
    <t>4.1</t>
  </si>
  <si>
    <t>3.2</t>
  </si>
  <si>
    <t>3.1</t>
  </si>
  <si>
    <t>1.4</t>
  </si>
  <si>
    <t>1.3</t>
  </si>
  <si>
    <t>1.2</t>
  </si>
  <si>
    <t>1.1</t>
  </si>
  <si>
    <t>Подгрупа</t>
  </si>
  <si>
    <t>Група по технически изисквания</t>
  </si>
  <si>
    <t>8.2</t>
  </si>
  <si>
    <t>8.1</t>
  </si>
  <si>
    <t>10.2</t>
  </si>
  <si>
    <t>10.3</t>
  </si>
  <si>
    <t>10.4</t>
  </si>
  <si>
    <t>10.5</t>
  </si>
  <si>
    <t>12.1</t>
  </si>
  <si>
    <t>12.2</t>
  </si>
  <si>
    <t>15.5</t>
  </si>
  <si>
    <t>2.3</t>
  </si>
  <si>
    <t>Изделия за поддържане на стоми</t>
  </si>
  <si>
    <t>Раздел Б</t>
  </si>
  <si>
    <t>Раздел А</t>
  </si>
  <si>
    <t>2.1</t>
  </si>
  <si>
    <t>Уникондилна ендопротеза</t>
  </si>
  <si>
    <t>Тотална  колянна система с циментово закрепване със запазване на кръстните връзки</t>
  </si>
  <si>
    <t>Тотална колянна система с циментово закрепване с жертване на кръстните връзки</t>
  </si>
  <si>
    <t>Тотална колянна система с циментово закрепване с възможност за имплантиране на мобилна носеща платформа</t>
  </si>
  <si>
    <t>Еднокухинни кардиостимулатори, с честотна адаптация  - VVIR (SSIR), в комплект с електрод с пасивна фиксация</t>
  </si>
  <si>
    <t>Еднокухинни кардиостимулатори - VVI (SSI), в комплект с електрод с активна фиксация</t>
  </si>
  <si>
    <t>Еднокухинни кардиостимулатори, с честотна адаптация  - VVIR (SSIR), в комплект с електрод с активна фиксация</t>
  </si>
  <si>
    <t>Еднокухинни кардиостимулатори - VVI (SSI), в комплект с електрод с пасивна фиксация</t>
  </si>
  <si>
    <t>Двукухинни кардиостимулатори DDD, в комплект с два електрода с пасивна фиксация</t>
  </si>
  <si>
    <t>Двукухинни кардиостимулатори DDDR, в комплект с два електрода с пасивна фиксация</t>
  </si>
  <si>
    <t>Двукухинни кардиостимулатори DDD, в комплект с два електрода с активна фиксация</t>
  </si>
  <si>
    <t>Двукухинни кардиостимулатори DDDR, в комплект с два електрода с активна фиксация</t>
  </si>
  <si>
    <t>МОЗЪЧНА ЛИКВОДРЕНИРАЩА КЛАПНА СИСТЕМА</t>
  </si>
  <si>
    <t>Мозъчна ликводренираща клапна система</t>
  </si>
  <si>
    <t xml:space="preserve">Имплантируем кардиовертер дефибрилатор: ICD IRT + ICD /CRT-D/ </t>
  </si>
  <si>
    <t>УСТРОЙСТВО ЗА МЕХАНИЧНО ПОДПОМАГАНЕ НА ЦИРКУЛАЦИЯТА</t>
  </si>
  <si>
    <t>МЕДИЦИНСКИ ИЗДЕЛИЯ ЗА НЕВРОХИРУРГИЧНО ЛЕЧЕНИЕ НА МОЗЪЧНО-СЪДОВИ ЗАБОЛЯВАНИЯ</t>
  </si>
  <si>
    <t>1.</t>
  </si>
  <si>
    <t>1.1.</t>
  </si>
  <si>
    <t>2.</t>
  </si>
  <si>
    <t>ИЗДЕЛИЯ ЗА СТОМИ</t>
  </si>
  <si>
    <t>2.1.1.</t>
  </si>
  <si>
    <t>2.1.2.</t>
  </si>
  <si>
    <t>2.1.3.</t>
  </si>
  <si>
    <t>2.1.4.</t>
  </si>
  <si>
    <t>2.1.5.</t>
  </si>
  <si>
    <t>2.1.6.</t>
  </si>
  <si>
    <t>2.2.1.</t>
  </si>
  <si>
    <t>2.2.2.</t>
  </si>
  <si>
    <t>2.2.3.</t>
  </si>
  <si>
    <t>Катетър</t>
  </si>
  <si>
    <t>външен, урошийт</t>
  </si>
  <si>
    <t>2.2.4.</t>
  </si>
  <si>
    <t>Торба</t>
  </si>
  <si>
    <t>уринаторна, за нефростома</t>
  </si>
  <si>
    <t>3.</t>
  </si>
  <si>
    <t>ИЗДЕЛИЯ ПРИ БУЛОЗНА ЕПИДЕРМОЛИЗА</t>
  </si>
  <si>
    <t>3.1.</t>
  </si>
  <si>
    <t>3.2.</t>
  </si>
  <si>
    <t>3.3.</t>
  </si>
  <si>
    <t>3.4.</t>
  </si>
  <si>
    <t>9.</t>
  </si>
  <si>
    <t>КОМПЛЕКТ С ЕЛЕКТРОД ЗА ВРЕМЕННА КАРДИОСТИМУЛАЦИЯ</t>
  </si>
  <si>
    <t>Пластини с пиролитно или карбоново покритие; шевен ринг с пиролитно или карбоново покритие и различен от Dacron</t>
  </si>
  <si>
    <t>Пластини с пиролитно или карбоново покритие и шевен ринг, различен от Dacron</t>
  </si>
  <si>
    <t>Електроди с активна фиксация (предсърден или камерен)</t>
  </si>
  <si>
    <t>Електроди с пасивна фиксация (предсърден или камерен)</t>
  </si>
  <si>
    <t>Епимиокарден електрод (униполярен; биполярен)</t>
  </si>
  <si>
    <t>Пулс-генераторно устройство /реимплантация/ - DDDR/DDD/VDD</t>
  </si>
  <si>
    <t>Пулс-генераторно устройство /реимплантация/ - VVIR/SSIR/VVI/SSI</t>
  </si>
  <si>
    <t>Пулс-генераторно устройство /реимплантация/ - CRT-P</t>
  </si>
  <si>
    <t>Пулс-генераторно устройство /реимплантация/ - ICD VR</t>
  </si>
  <si>
    <t>Пулс-генераторно устройство /реимплантация/ - ICD DR</t>
  </si>
  <si>
    <t>Пулс-генераторно устройство /реимплантация/ - CRT-D</t>
  </si>
  <si>
    <t>Метални, без отделяне на лекарство,  съдържащи никел, нитинол, неръждаема медицинска стомана.</t>
  </si>
  <si>
    <t>4.4</t>
  </si>
  <si>
    <t>Емболизационни материали</t>
  </si>
  <si>
    <t xml:space="preserve">Партикули  -  обикновени </t>
  </si>
  <si>
    <t>За периферни съдове</t>
  </si>
  <si>
    <t>Ставна протеза за тазобедрена става</t>
  </si>
  <si>
    <t>1.2.</t>
  </si>
  <si>
    <t>Инфузионен сет</t>
  </si>
  <si>
    <t>Резервоар за инсулин</t>
  </si>
  <si>
    <t>НЗОК заплаща при интензифицирано лечение с инсулин до 10 бр./месечно по медицински критерии и указания</t>
  </si>
  <si>
    <t>4.5</t>
  </si>
  <si>
    <t>Медицински изделия за ротаблация</t>
  </si>
  <si>
    <t>МЕДИЦИНСКИ ИЗДЕЛИЯ ЗА ИЗМЕРВАНЕ НА КРЪВНА ЗАХАР</t>
  </si>
  <si>
    <t>Сет за ротаблация, включващ катетър за ротаблация, 1 бр. устройство за придвижване на катетър, 1бр. водач за ротаблация</t>
  </si>
  <si>
    <t>Устройства за затваряне на артериален канал</t>
  </si>
  <si>
    <t xml:space="preserve">Устройства за запушване на абнормални съдови комуникации </t>
  </si>
  <si>
    <t>Устройства - никел/титан</t>
  </si>
  <si>
    <t>Устройства – титан/керамика</t>
  </si>
  <si>
    <t xml:space="preserve">Устройства – метални </t>
  </si>
  <si>
    <t>4.6.</t>
  </si>
  <si>
    <t>4.7.</t>
  </si>
  <si>
    <t>Устройства – метални</t>
  </si>
  <si>
    <t>4.8</t>
  </si>
  <si>
    <t>Пачове за картографиране</t>
  </si>
  <si>
    <t>16.1</t>
  </si>
  <si>
    <t>16.2</t>
  </si>
  <si>
    <t>Постоянен венозен порт</t>
  </si>
  <si>
    <t xml:space="preserve">Нисък  профил камера от  полисолфунат (без титаниева камера)  със силиконова мембрана  12 мм; силиконов катетър       </t>
  </si>
  <si>
    <t>ПОСТОЯНЕН ВЕНОЗЕН ПОРТ</t>
  </si>
  <si>
    <t>7.3</t>
  </si>
  <si>
    <t>Речеви процесор</t>
  </si>
  <si>
    <t>Микрокатетър</t>
  </si>
  <si>
    <t>Медицински изделия за емболизация, прилагани в неврохирургията</t>
  </si>
  <si>
    <t xml:space="preserve">Емболизация на комплексни мозъчни аневризми </t>
  </si>
  <si>
    <t>Постоянен подкожен венозен порт за имплантиране (фиксация) на инфузии на противотуморни лекарства,  антибиотици, водно-солеви разтвори и парентерално хранене</t>
  </si>
  <si>
    <t>Платинена спирала</t>
  </si>
  <si>
    <t xml:space="preserve">Микроводач </t>
  </si>
  <si>
    <t>15.1</t>
  </si>
  <si>
    <t xml:space="preserve">
Сет за емболизация на мозъчни аневризми, прилаган в неврохирургията
</t>
  </si>
  <si>
    <t xml:space="preserve">Включващ 1бр. микрокатетър, 1бр. микроводач, 5бр. платинена спирали </t>
  </si>
  <si>
    <t>15.2</t>
  </si>
  <si>
    <t>15.3</t>
  </si>
  <si>
    <t>Сет за емболизация на дурални артерио-венозни фистули, прилаган в неврохирургията</t>
  </si>
  <si>
    <t>Включващ 2 бр. микрокатетър, 1 бр. микроводач, 2 бр. платинена спирала и 2 бр. емболизационен материал с бавна полимеризация</t>
  </si>
  <si>
    <t>15.4</t>
  </si>
  <si>
    <t>Сет за емболизация на мозъчни артерио-венозни малформации, прилаган в неврохирургията</t>
  </si>
  <si>
    <t>Включващ 2бр. микрокатетър, 1бр. микроводач, 3бр. емболизационен материал с бавна полимеризация</t>
  </si>
  <si>
    <t>Титаниеви анивризмални клипси на Яшъргил</t>
  </si>
  <si>
    <t>Стент графт за артериални съдове (покрит стент)</t>
  </si>
  <si>
    <r>
      <t>Устройства – титан</t>
    </r>
    <r>
      <rPr>
        <sz val="11"/>
        <rFont val="Arial Narrow"/>
        <family val="2"/>
      </rPr>
      <t>/керамика</t>
    </r>
  </si>
  <si>
    <r>
      <t xml:space="preserve">Нисък  профил на титаниевата камера със силиконов или  полиуриетанов катетър излизащ на 90 </t>
    </r>
    <r>
      <rPr>
        <b/>
        <vertAlign val="superscript"/>
        <sz val="10"/>
        <rFont val="Arial Narrow"/>
        <family val="2"/>
      </rPr>
      <t>0</t>
    </r>
    <r>
      <rPr>
        <b/>
        <sz val="10"/>
        <rFont val="Arial Narrow"/>
        <family val="2"/>
      </rPr>
      <t xml:space="preserve"> ;</t>
    </r>
    <r>
      <rPr>
        <b/>
        <vertAlign val="superscript"/>
        <sz val="10"/>
        <rFont val="Arial Narrow"/>
        <family val="2"/>
      </rPr>
      <t xml:space="preserve"> </t>
    </r>
    <r>
      <rPr>
        <sz val="11"/>
        <rFont val="Times New Roman"/>
        <family val="1"/>
      </rPr>
      <t>силиконова мембрана</t>
    </r>
  </si>
  <si>
    <t>Устройства – никел/титан</t>
  </si>
  <si>
    <t>Периферен стент</t>
  </si>
  <si>
    <t>Заплатки от биологичен материал</t>
  </si>
  <si>
    <t>Стент графт за аорта</t>
  </si>
  <si>
    <t>4.9.</t>
  </si>
  <si>
    <t>Стент графт за коремна аорта</t>
  </si>
  <si>
    <t>Бифуркационен</t>
  </si>
  <si>
    <t>18.1.</t>
  </si>
  <si>
    <t>19.1</t>
  </si>
  <si>
    <t xml:space="preserve">Вена кава филтър </t>
  </si>
  <si>
    <t>Сензори</t>
  </si>
  <si>
    <t>НЗОК заплаща при интензифицирано лечение с инсулин до 5 бр./месечно по медицински критерии и указания</t>
  </si>
  <si>
    <t>Инсулиновите помпи, за които заявените медицински изделия са предназначени за прилагане, следва да се осигуряват безвъзмедно от заявителите, което се декларира  в заявлението. В заявлението се посочват конкретните модели инсулинови помпи, за които са приложими заявените медицински изделия.</t>
  </si>
  <si>
    <t xml:space="preserve"> Тест-ленти, приложими за апарати за измерване на кръвна захар чрез капилярна кръв</t>
  </si>
  <si>
    <t>МЕДИЦИНСКИ ИЗДЕЛИЯ, ПРИЛАГАНИ ПРИ ОНКОЛОГИЧНИ ТЕРАПИИ</t>
  </si>
  <si>
    <t>Апаратите за измерване на кръвна захар, за които са заявени съответни тест-ленти, следва да се осигуряват от заявителите, което се декларира  в заявлението. Апаратите да са без необходимост от допълнително калибриране или кодиране; да осигуряват възможност за съхраняване на пациентските данни от измерванията с възможност за трансфер на данни с микро USB кабел и ползване на безплатна пациентска платформа.</t>
  </si>
  <si>
    <t>4.</t>
  </si>
  <si>
    <t>МЕДИЦИНСКИ ИЗДЕЛИЯ ЗА СУБКУТАННА ИНФУЗИЯ</t>
  </si>
  <si>
    <t xml:space="preserve">4.1. </t>
  </si>
  <si>
    <t>Медицински изделия за субкутанна инфузия на имуноглобулини</t>
  </si>
  <si>
    <t xml:space="preserve"> Инфузионна помпа за амбулаторно приложение</t>
  </si>
  <si>
    <t>НЗОК заплаща индивидуалната комбинация от изделия за период от 1 месец, съгласно утвърдени изисквания</t>
  </si>
  <si>
    <t>Инфузионен сет за прилагане с инфузионна помпа за амбулаторно приложение, включващ специална спринцовка за инфузионна помпа, трансферна игла и инжекционен сет със защитен механизъм.</t>
  </si>
  <si>
    <t>Сакрална невромодулационна система за лечение на свръхактивен пикочен мехур, уринарна ретенция и фекална инконтиненция</t>
  </si>
  <si>
    <t>Сетове за лечение на свръхактивен пикочен мехур, уринарна ретенция и фекална инконтиненция. Имплантируема нервностимулаторна система с условна ЯМР съвместимост за глава с пациентски програматор.</t>
  </si>
  <si>
    <t>Медицински изделия за пациенти с инсулинова помпа</t>
  </si>
  <si>
    <t xml:space="preserve"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t>
  </si>
  <si>
    <t>Изделия за преден хирургичен достъп - шийна плака</t>
  </si>
  <si>
    <t>Изделия за преден хирургичен достъп - шийна  плака с кейдж</t>
  </si>
  <si>
    <t>Изделия за преден хирургичен достъп - шийна  плака със заместител на прешлено тяло</t>
  </si>
  <si>
    <t>Изделия за заден хирургичен достъп - задна шийна винтова стабилизация без захващане на черепа</t>
  </si>
  <si>
    <t>Изделия за заден хирургичен достъп - задна шийна винтова стабилизация със захващане на черепа</t>
  </si>
  <si>
    <t>Къса транспедикуларна стабилизация (4 винта) - за открита хирургична техника</t>
  </si>
  <si>
    <t>Къса транспедикуларна стабилизация (4 винта) - за прекутанна (минимално инвазивна) хирургична техника</t>
  </si>
  <si>
    <t>Средна транспедикуларна стабилизация (6-8 винта) - за открита хирургична техника</t>
  </si>
  <si>
    <t>Средна транспедикуларна стабилизация (6-8 винта) - за прекутанна (минимално инвазивна) хирургична техника</t>
  </si>
  <si>
    <t>Дълга транспедикуларна стабилизация (10-12 винта) - за открита хирургична техника</t>
  </si>
  <si>
    <t>Дълга транспедикуларна стабилизация (10-12 винта) - за прекутанна (минимално инвазивна) хирургична техника</t>
  </si>
  <si>
    <r>
      <t xml:space="preserve">Затворена система CSTHD при приложение на цитотоксични лекарствени продукти, </t>
    </r>
    <r>
      <rPr>
        <b/>
        <i/>
        <sz val="11"/>
        <color indexed="62"/>
        <rFont val="Times New Roman"/>
        <family val="1"/>
      </rPr>
      <t>която механично предотвратява навлизането на замърсители от околната среда в системата и освобождаване на опасни лекарствени продукти или концентрирани изпарения извън системата</t>
    </r>
  </si>
  <si>
    <t>19.2.1</t>
  </si>
  <si>
    <t>19.2.2</t>
  </si>
  <si>
    <t>Адаптор за вход (контейнер за пациента)</t>
  </si>
  <si>
    <t>Адаптор за спринцовка - за еднократна употреба - 1 бр.</t>
  </si>
  <si>
    <t>Адаптор за ампули, флакони и др. лекарствени форми и конвентор;</t>
  </si>
  <si>
    <t>Адаптор за спринцовка - за многократна употреба - 1 бр.</t>
  </si>
  <si>
    <t>Инфузионна система за еднократна употреба, без технологична възможност за проследяване и съхранение на оперативни данни, за всеки конкретен случай.</t>
  </si>
  <si>
    <t>Инфузионна система за еднократна употреба, с технологична възможност за проследяване и съхранение на оперативни данни, за всеки конкретен случай.</t>
  </si>
  <si>
    <t>НЗОК заплаща при необходимост от прилагане на заплащани от НЗОК лекарствени продукти от Списък № РД-13-162/06.12.2017 г., прилагани за лечение на онкологични заболявания, за едно ЗОЛ веднъж месечно.</t>
  </si>
  <si>
    <t>Спецификация с определени и групирани медицински изделия, прилагани в условията на болничната медицинска помощ</t>
  </si>
  <si>
    <t>Приложение №1</t>
  </si>
  <si>
    <t>Условия за периодичност и/или количества на доставяните медицински изделия, заплащани от НЗОК</t>
  </si>
  <si>
    <r>
      <t>изготвена по реда на Наредба за условията и реда за съставяне на списък на медицинските изделия по чл. 30а от Закона за медицинските изделия и за определяне на стойността, до която те се заплащат, приета с Решение № РД-НС-</t>
    </r>
    <r>
      <rPr>
        <sz val="10"/>
        <color indexed="10"/>
        <rFont val="Arial Narrow"/>
        <family val="2"/>
      </rPr>
      <t>......./........2018г.</t>
    </r>
  </si>
  <si>
    <t>НЗОК заплаща доставените/вложени медицински изделия на:</t>
  </si>
  <si>
    <t>Производител/ТЕ</t>
  </si>
  <si>
    <t>-</t>
  </si>
  <si>
    <t>Лечебно заведение за БМП</t>
  </si>
  <si>
    <t>хххххх</t>
  </si>
  <si>
    <t>уууу</t>
  </si>
  <si>
    <t xml:space="preserve">НЗОК заплаща при необходимост от подмяна след изтичане на 5 годишен гаранционен срок, по утвърден ред и критерии </t>
  </si>
  <si>
    <t>Тук е необходима редакция на подгрупите</t>
  </si>
  <si>
    <t>Ставна протеза за раменна става</t>
  </si>
  <si>
    <t>............................</t>
  </si>
  <si>
    <t>...................................</t>
  </si>
  <si>
    <t>НЗОК заплаща при наличие на бюджетни средства за здравноосигурителни плащания за МИ, в резултат на реализиран по-малък разход за НЗОК за заплащаните групи.</t>
  </si>
  <si>
    <t>Медицински изделия за приложение в спиналната хирургия на торако-лумбалния отдел - системи за перкутанни техники за укрепване на прешленното тяло</t>
  </si>
  <si>
    <t>18.2.</t>
  </si>
  <si>
    <t>ЕЛЕКТРОФИЗИОЛОГИЯ</t>
  </si>
  <si>
    <t>Електрофизиология</t>
  </si>
  <si>
    <t>техн. характеристики, съгласно национален консултант по кардиолгия</t>
  </si>
  <si>
    <t>Имплант за дългосрочно мониториране на ритъма</t>
  </si>
  <si>
    <t>yyyy</t>
  </si>
  <si>
    <t>xxxx</t>
  </si>
  <si>
    <t>Системи за дъблока мозъчна стимулация  (ДМС) при пациенти с Болест на Паркинсон и дистонии</t>
  </si>
  <si>
    <t>Импланти за невростимулация</t>
  </si>
  <si>
    <t>Системa, включващa пулсов генератор с незареждаща се батерия, интрацеребрални електроди и удължаващи кабели за връзка на интрацеребралните кабели с пулсовия генератор</t>
  </si>
  <si>
    <t>Системa, включващa пулсов генератор със зареждаща се батерия, зарядно, пациентски програматор, интрацеребрални електроди и удължаващи кабели за връзка на интрацеребралните кабели с пулсовия генератор</t>
  </si>
  <si>
    <t>18.3.</t>
  </si>
  <si>
    <t>Пулсов генератор за подмяна на изразходван генератор при пациенти с ДМС с Болест на Паркинсон и дистонии</t>
  </si>
  <si>
    <t>Пулсов генератор с незареждаща се батерия</t>
  </si>
  <si>
    <t xml:space="preserve">Пулсов генератор със зареждаща се батерия </t>
  </si>
  <si>
    <r>
      <t xml:space="preserve">Периферни стентове </t>
    </r>
    <r>
      <rPr>
        <b/>
        <sz val="11"/>
        <color indexed="10"/>
        <rFont val="Times New Roman"/>
        <family val="1"/>
      </rPr>
      <t xml:space="preserve"> Периферни стентове, монтирани върху балон</t>
    </r>
  </si>
  <si>
    <t>Немедикаментоизлъчващи стентове</t>
  </si>
  <si>
    <t>Лекарствоотделящи</t>
  </si>
  <si>
    <t>Коронарни стентграфтове</t>
  </si>
  <si>
    <t>5</t>
  </si>
  <si>
    <t>При необходимост от подмяна на КИ /след изтичане на гаранционния срок/ НЗОК заплаща реимплантацията и стойността само на КИ.</t>
  </si>
  <si>
    <r>
      <t>При първоначално имплантиране НЗОК заплаща стойността на цялата КИС по КП "Глухота - кохлеарна имплантация"</t>
    </r>
    <r>
      <rPr>
        <i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</t>
    </r>
  </si>
  <si>
    <t xml:space="preserve">Условия на НЗОК-напр.срок, период, МКБ и т.н. </t>
  </si>
  <si>
    <t>Лечебно заведение за БМП ?????</t>
  </si>
  <si>
    <t>СТАВНА ПРОТЕЗА ЗА ГОРЕН КРАЙНИК</t>
  </si>
  <si>
    <t>Ставна протеза за горен крайник</t>
  </si>
  <si>
    <t>Прогнозен обем/брой за 12 месечен период</t>
  </si>
  <si>
    <t>съгласно сключен договор с производител/ТЕ или техен упълномощен представител</t>
  </si>
  <si>
    <t>Лечебно заведение за БМП или ТЕ - да се огледат справките</t>
  </si>
  <si>
    <r>
      <t xml:space="preserve">С друго покритие, различно от пиролитно или карбоново и шевен ринг, различен от Dacron </t>
    </r>
    <r>
      <rPr>
        <sz val="11"/>
        <color indexed="10"/>
        <rFont val="Times New Roman"/>
        <family val="1"/>
      </rPr>
      <t>тук никога не е имало разход, дали да не отпадне?</t>
    </r>
  </si>
  <si>
    <t xml:space="preserve">Забележки: </t>
  </si>
  <si>
    <r>
      <rPr>
        <b/>
        <sz val="10"/>
        <rFont val="Times New Roman"/>
        <family val="1"/>
      </rPr>
      <t>Максимална стойност, до която НЗОК заплаща за 1 бр. медицинско изделие</t>
    </r>
    <r>
      <rPr>
        <b/>
        <sz val="10"/>
        <color indexed="10"/>
        <rFont val="Times New Roman"/>
        <family val="1"/>
      </rPr>
      <t xml:space="preserve"> </t>
    </r>
  </si>
  <si>
    <r>
      <rPr>
        <strike/>
        <sz val="11"/>
        <color indexed="10"/>
        <rFont val="Times New Roman"/>
        <family val="1"/>
      </rPr>
      <t>Система за перкутанни техники за укрепване на прешленното тяло</t>
    </r>
    <r>
      <rPr>
        <strike/>
        <sz val="11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Вертебропластика</t>
    </r>
  </si>
  <si>
    <r>
      <rPr>
        <strike/>
        <sz val="11"/>
        <color indexed="10"/>
        <rFont val="Times New Roman"/>
        <family val="1"/>
      </rPr>
      <t xml:space="preserve">Система за перкутанни техники за укрепване на прешленното тяло </t>
    </r>
    <r>
      <rPr>
        <strike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Кифопластика</t>
    </r>
  </si>
  <si>
    <t>Специфицираната максималната стойност, до която НЗОК заплаща, е на база аналитична информация и прогноза.</t>
  </si>
  <si>
    <t>За групите, определени за заплащане на производител/ТЕ или техен упълномощен представител, ще се разглеждат всички ценови предложения на допуснатите заявители, като до втори кръг на преговори, ще се допуснат до три най-разходоефективните предложения.</t>
  </si>
  <si>
    <t xml:space="preserve">*Клапи - механични </t>
  </si>
  <si>
    <t xml:space="preserve">*Клапи - биологични </t>
  </si>
  <si>
    <t>*Рингове за клапна реконструкция (анулопластика)</t>
  </si>
  <si>
    <t>*Кондюит</t>
  </si>
  <si>
    <t>*Съдови протези - прави</t>
  </si>
  <si>
    <t>*Съдови заплатки</t>
  </si>
  <si>
    <t>*Коронарен стент</t>
  </si>
  <si>
    <t>*Еднокухинен</t>
  </si>
  <si>
    <t>*Устройство за механично подпомагане на циркулацията</t>
  </si>
  <si>
    <t>*Транскатетърни клапни протези</t>
  </si>
  <si>
    <t>*Медицински изделия за приложение в спиналната хирургия на шийния отдел от немагнитизиращи материали</t>
  </si>
  <si>
    <t>*Медицински изделия за приложение в спиналната хирургия на торако-лумбалния отдел от немагнитизиращи материали</t>
  </si>
  <si>
    <t>*МЕДИЦИНСКИ ИЗДЕЛИЯ ЗА СПИНАЛНА ХИРУРГИЯ</t>
  </si>
  <si>
    <t>*ИМПЛАНТИ ЗА НЕВРОСТИМУЛАЦИЯ</t>
  </si>
  <si>
    <t>*Импланти за невростимулация</t>
  </si>
  <si>
    <t>20.1</t>
  </si>
  <si>
    <t>20.2</t>
  </si>
  <si>
    <t>21.1</t>
  </si>
  <si>
    <t>хеми, двуполюсна раменна протеза без значение от под типа</t>
  </si>
  <si>
    <t>ревърс раменна протеза без значение от под типа</t>
  </si>
  <si>
    <t>Ставна протеза за лакътна става</t>
  </si>
  <si>
    <t>хеми, двуполюсна лакътна протеза без значение от под типа</t>
  </si>
  <si>
    <t>частична лакътна протеза без значение от под типа</t>
  </si>
  <si>
    <t>Обща сума  за година</t>
  </si>
  <si>
    <t>за 12 месеца</t>
  </si>
  <si>
    <t>Периферни стентове, монтирани върху балон</t>
  </si>
  <si>
    <t xml:space="preserve"> Тест-ленти, приложими за апарати за измерване на кръвна захар чрез капилярна и венозна кръв</t>
  </si>
  <si>
    <t xml:space="preserve">Стойността на изделията се включва в заплащаната от НЗОК индивидуална комбинация за съответното заболяване </t>
  </si>
  <si>
    <t xml:space="preserve"> Вертебропластика</t>
  </si>
  <si>
    <t>Кифопластика</t>
  </si>
  <si>
    <t>НЗОК заплаща за подмяна на батерията след изтичане на нейният експлоатационен срок - минумум 4 години след първичната имплантация.</t>
  </si>
  <si>
    <t>НЗОК заплаща за подмяна на батерията след изтичане на нейният експлоатационен срок - минумум 9 години след първичната имплантация.</t>
  </si>
  <si>
    <t xml:space="preserve">НЗОК заплаща първична имплантация за пациенти с доказана лекарствена резистентност и изчерпани алтернативни подходи с МКБ G20, G24, G25 и проведено мултидисциплинарно обсъждане от комисия включваща невролози, неврохирурзи и психолог въз основа на осъществени – анамнеза, статус, Допа тест с UPDRS, МРТ, невропсихологично изследване и психиатрична консултация.  </t>
  </si>
  <si>
    <t>СИСТЕМА ЗА АРТРОПЛАСТИКА НА РАМЕННА СТАВА</t>
  </si>
  <si>
    <t>Система за артропластика на раменна става</t>
  </si>
  <si>
    <t xml:space="preserve">Системи за смяна на хумералната глава, включващи хумерални стебла </t>
  </si>
  <si>
    <t xml:space="preserve">Системи за смяна на хумералната глава без хумерални стебла </t>
  </si>
  <si>
    <t xml:space="preserve">Системи за ресърфейсинг на хумералната глава </t>
  </si>
  <si>
    <t>20.3</t>
  </si>
  <si>
    <t>20.4</t>
  </si>
  <si>
    <t xml:space="preserve">Системи за ревизионна артропластика на раменната става </t>
  </si>
  <si>
    <t>22.1</t>
  </si>
  <si>
    <t>Система за артропластика на лакътна става</t>
  </si>
  <si>
    <t>Система за ресърфейсинг на дистален хумерус</t>
  </si>
  <si>
    <t>Система за латерален ресърфейсинг на проксимална улна</t>
  </si>
  <si>
    <t>21.2</t>
  </si>
  <si>
    <t>Коронарен стент</t>
  </si>
  <si>
    <t>*СТЕНТ</t>
  </si>
  <si>
    <r>
      <t xml:space="preserve">НЗОК заплаща:                                                                   - при конвенционално лечение с инсулин </t>
    </r>
    <r>
      <rPr>
        <sz val="10"/>
        <color indexed="8"/>
        <rFont val="Times New Roman"/>
        <family val="1"/>
      </rPr>
      <t xml:space="preserve">;                                                                  - при интензифицирано лечение с инсулин                  -  при интензифицирано лечение с инсулин на лица, ползващи инсулинови помпи със сензори, съгласно утвърдени медицински изисквания и/или указания                                                   </t>
    </r>
  </si>
  <si>
    <r>
      <t>Системи за хемиартропластика на раменната става модулни</t>
    </r>
    <r>
      <rPr>
        <sz val="11"/>
        <rFont val="Calibri"/>
        <family val="2"/>
      </rPr>
      <t xml:space="preserve"> </t>
    </r>
  </si>
  <si>
    <r>
      <t>Системи за тотална замяна на раменната става (Включващи хумералн</t>
    </r>
    <r>
      <rPr>
        <sz val="11"/>
        <rFont val="Times New Roman"/>
        <family val="1"/>
      </rPr>
      <t>и модули</t>
    </r>
    <r>
      <rPr>
        <sz val="11"/>
        <rFont val="Calibri"/>
        <family val="2"/>
      </rPr>
      <t xml:space="preserve"> + гленоидална компонента) </t>
    </r>
  </si>
  <si>
    <r>
      <t>Системи за тотална замяна на раменната става с обрат</t>
    </r>
    <r>
      <rPr>
        <sz val="11"/>
        <rFont val="Times New Roman"/>
        <family val="1"/>
      </rPr>
      <t>ен тип</t>
    </r>
    <r>
      <rPr>
        <sz val="11"/>
        <rFont val="Calibri"/>
        <family val="2"/>
      </rPr>
      <t xml:space="preserve"> (ривърс </t>
    </r>
    <r>
      <rPr>
        <sz val="11"/>
        <rFont val="Times New Roman"/>
        <family val="1"/>
      </rPr>
      <t>/ инвърс</t>
    </r>
    <r>
      <rPr>
        <sz val="11"/>
        <rFont val="Calibri"/>
        <family val="2"/>
      </rPr>
      <t xml:space="preserve">) протеза </t>
    </r>
  </si>
  <si>
    <r>
      <t>Системи за хемиартропластика на лакътна става</t>
    </r>
    <r>
      <rPr>
        <sz val="11"/>
        <rFont val="Calibri"/>
        <family val="2"/>
      </rPr>
      <t xml:space="preserve"> </t>
    </r>
  </si>
  <si>
    <t>22.2</t>
  </si>
  <si>
    <t>18.3</t>
  </si>
  <si>
    <t>18.2</t>
  </si>
  <si>
    <t>18.1</t>
  </si>
  <si>
    <t>4.6</t>
  </si>
  <si>
    <t>4.7</t>
  </si>
  <si>
    <t>4.9</t>
  </si>
  <si>
    <t>Прогнозен обем/брой медицински изделия за 12 месечен период</t>
  </si>
  <si>
    <t>*За групите, определени за заплащане на производител/ТЕ или техен упълномощен представител, ще се разглеждат всички ценови предложения на допуснатите заявители, като до втори кръг на преговори, ще се допуснат до три най-разходоефективните предложения.</t>
  </si>
  <si>
    <t xml:space="preserve">Забележка: </t>
  </si>
  <si>
    <t>Спецификация с определени и групирани медицински изделия, прилагани в условията на извънболничната медицинска помощ, заплащани на лица, получили разрешение за търговия на дребно с лекарствени продукти</t>
  </si>
  <si>
    <t>СИСТЕМА ЗА АРТРОПЛАСТИКА НА ЛАКЪТНА СТАВА</t>
  </si>
  <si>
    <t>ТКП за аортна позиция с антиминерализационна обработка от трето поколение -  саморазгъващи се</t>
  </si>
  <si>
    <t>Транскатетърни клапни протези (ТКП) за аортна позиция с антифосфолипидно покритие -балонноразгъващи се</t>
  </si>
  <si>
    <t>Система за замяна на радиалната глава</t>
  </si>
  <si>
    <t>Система за тотална артропластика на лакътна става</t>
  </si>
  <si>
    <t>5.</t>
  </si>
  <si>
    <t>МЕДИЦИНСКИ ИЗДЕЛИЯ ЗА КИСЛОРОДОТЕРАПИЯ -
 Кислороден концентратор 0-5 л/ минута</t>
  </si>
  <si>
    <t>Немедикаментоизлъчващи стентове, съдържащи кобалт, хром или платина</t>
  </si>
  <si>
    <t>Производител/ТЕ/Лечебно заведение за БМП</t>
  </si>
  <si>
    <t>Двукухинни кардиостимулатори DDDR, в комплект с два електрода</t>
  </si>
  <si>
    <t>ЕЛЕКТРОДИ ЗА ПОСТОЯННА КАРДИОСТИМУЛАЦИЯ - СЪВМЕСТИМИ С ЯМР</t>
  </si>
  <si>
    <t>РЕСИНХРОНИЗИРАЩА СИСТЕМА ЗА СТИМУЛАЦИЯ И/ИЛИ КАРДИОВЕРТЕР-ДЕФИБРИЛАТОР - СЪВМЕСТИМИ С ЯМР</t>
  </si>
  <si>
    <t>ЛЗБМП</t>
  </si>
  <si>
    <t xml:space="preserve">*Съдова протеза за гръдна аорта
</t>
  </si>
  <si>
    <t>*СЪДОВА ПРОТЕЗА ЗА КОРЕМНА АОРТА И ДИСТАЛНИ СЪДОВЕ</t>
  </si>
  <si>
    <t>Съдови заплатки</t>
  </si>
  <si>
    <t>Съдови протези - прави</t>
  </si>
  <si>
    <t>Кондюит</t>
  </si>
  <si>
    <t>Рингове за клапна реконструкция (анулопластика)</t>
  </si>
  <si>
    <t xml:space="preserve">Клапи - биологични </t>
  </si>
  <si>
    <t xml:space="preserve">Клапи - механични </t>
  </si>
  <si>
    <t xml:space="preserve">*СЪРДЕЧНА КЛАПНА ПРОТЕЗА </t>
  </si>
  <si>
    <t>*СЪДОВА ПРОТЕЗА ЗА ГРЪДНА АОРТА</t>
  </si>
  <si>
    <t>*КИС</t>
  </si>
  <si>
    <t>*ПОСТОЯНЕН КАРДИОСТИМУЛАТОР - СЪВМЕСТИМИ С ЯМР</t>
  </si>
  <si>
    <t>Еднокухинен</t>
  </si>
  <si>
    <t>*УСТРОЙСТВО ЗА МЕХАНИЧНО ПОДПОМАГАНЕ НА ЦИРКУЛАЦИЯТА</t>
  </si>
  <si>
    <t>Устройство за механично подпомагане на циркулацията</t>
  </si>
  <si>
    <t>*ТРАНСКАТЕТЪРНИ КЛАПНИ ПРОТЕЗИ</t>
  </si>
  <si>
    <t>Транскатетърни клапни протези</t>
  </si>
  <si>
    <t>МЕДИЦИНСКИ ИЗДЕЛИЯ ЗА СПИНАЛНА ХИРУРГИЯ</t>
  </si>
  <si>
    <t>Медицински изделия за приложение в спиналната хирургия на шийния отдел от немагнитизиращи материали</t>
  </si>
  <si>
    <t>Медицински изделия за приложение в спиналната хирургия на торако-лумбалния отдел от немагнитизиращи материали</t>
  </si>
  <si>
    <t>изготвена по реда на Наредба за условията и реда за съставяне на списък на медицинските изделия по чл. 30а от Закона за медицинските изделия и за определяне на стойността, до която те се заплащат, приета с Решение № РД-НС-04-60/22.10.2018г.</t>
  </si>
  <si>
    <t>**"Максимална прогнозна аналитична стойност за 1 брой МИ" е стойността до която НЗОК може да заплаща  и е получена в резултат на извършени анализи по групите МИ, и планиране на бюджетните средства по ЗБНЗОК. Съответните аналитични стойности за групите МИ  са  индикативни и с тях следва да са съобразени ценовите предложения на участниците в процедурата.</t>
  </si>
  <si>
    <t>**Максимална прогнозна аналитична стойност за 1 брой МИ</t>
  </si>
  <si>
    <t>16.3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</si>
</sst>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.000"/>
    <numFmt numFmtId="187" formatCode="#,##0.0000"/>
    <numFmt numFmtId="18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vertAlign val="superscript"/>
      <sz val="10"/>
      <name val="Arial Narrow"/>
      <family val="2"/>
    </font>
    <font>
      <b/>
      <strike/>
      <sz val="11"/>
      <name val="Times New Roman"/>
      <family val="1"/>
    </font>
    <font>
      <b/>
      <i/>
      <sz val="11"/>
      <color indexed="62"/>
      <name val="Times New Roman"/>
      <family val="1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strike/>
      <sz val="11"/>
      <name val="Times New Roman"/>
      <family val="1"/>
    </font>
    <font>
      <b/>
      <sz val="10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Arial Narrow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trike/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27"/>
      <name val="Times New Roman"/>
      <family val="1"/>
    </font>
    <font>
      <b/>
      <i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 Narrow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trike/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trike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8" tint="0.7999799847602844"/>
      <name val="Times New Roman"/>
      <family val="1"/>
    </font>
    <font>
      <b/>
      <i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0" fontId="76" fillId="0" borderId="9" applyBorder="0">
      <alignment horizontal="center" vertical="center" wrapText="1"/>
      <protection/>
    </xf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Fill="1" applyAlignment="1">
      <alignment/>
    </xf>
    <xf numFmtId="0" fontId="76" fillId="4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33" borderId="12" xfId="57" applyFont="1" applyFill="1" applyBorder="1" applyAlignment="1">
      <alignment horizontal="center" wrapText="1"/>
      <protection/>
    </xf>
    <xf numFmtId="49" fontId="80" fillId="0" borderId="0" xfId="0" applyNumberFormat="1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Alignment="1">
      <alignment wrapText="1"/>
    </xf>
    <xf numFmtId="0" fontId="80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9" xfId="57" applyFont="1" applyFill="1" applyBorder="1" applyAlignment="1">
      <alignment horizontal="center" vertical="center"/>
      <protection/>
    </xf>
    <xf numFmtId="0" fontId="7" fillId="34" borderId="12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left" vertical="center" wrapText="1"/>
      <protection/>
    </xf>
    <xf numFmtId="0" fontId="7" fillId="34" borderId="12" xfId="0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8" fillId="0" borderId="12" xfId="0" applyFont="1" applyFill="1" applyBorder="1" applyAlignment="1">
      <alignment vertical="center" wrapText="1"/>
    </xf>
    <xf numFmtId="0" fontId="76" fillId="0" borderId="0" xfId="0" applyFont="1" applyAlignment="1">
      <alignment horizontal="right" vertical="center" wrapText="1"/>
    </xf>
    <xf numFmtId="49" fontId="82" fillId="0" borderId="0" xfId="0" applyNumberFormat="1" applyFont="1" applyAlignment="1">
      <alignment/>
    </xf>
    <xf numFmtId="0" fontId="82" fillId="0" borderId="0" xfId="0" applyFont="1" applyAlignment="1">
      <alignment vertical="center"/>
    </xf>
    <xf numFmtId="0" fontId="7" fillId="34" borderId="9" xfId="0" applyFont="1" applyFill="1" applyBorder="1" applyAlignment="1">
      <alignment horizontal="center" vertical="center"/>
    </xf>
    <xf numFmtId="0" fontId="7" fillId="34" borderId="12" xfId="57" applyFont="1" applyFill="1" applyBorder="1" applyAlignment="1">
      <alignment horizontal="center" vertical="center"/>
      <protection/>
    </xf>
    <xf numFmtId="0" fontId="80" fillId="34" borderId="12" xfId="0" applyFont="1" applyFill="1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Fill="1" applyBorder="1" applyAlignment="1">
      <alignment horizontal="left" vertical="center" wrapText="1"/>
    </xf>
    <xf numFmtId="0" fontId="80" fillId="0" borderId="12" xfId="0" applyFont="1" applyFill="1" applyBorder="1" applyAlignment="1">
      <alignment wrapText="1"/>
    </xf>
    <xf numFmtId="0" fontId="80" fillId="34" borderId="12" xfId="0" applyFont="1" applyFill="1" applyBorder="1" applyAlignment="1">
      <alignment wrapText="1"/>
    </xf>
    <xf numFmtId="0" fontId="8" fillId="34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57" applyFont="1" applyFill="1" applyBorder="1" applyAlignment="1">
      <alignment vertical="center" wrapText="1"/>
      <protection/>
    </xf>
    <xf numFmtId="0" fontId="8" fillId="34" borderId="12" xfId="57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83" fillId="4" borderId="12" xfId="0" applyFont="1" applyFill="1" applyBorder="1" applyAlignment="1">
      <alignment horizontal="center" vertical="center" wrapText="1"/>
    </xf>
    <xf numFmtId="0" fontId="83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 wrapText="1"/>
    </xf>
    <xf numFmtId="0" fontId="76" fillId="4" borderId="14" xfId="0" applyFont="1" applyFill="1" applyBorder="1" applyAlignment="1">
      <alignment horizontal="center" vertical="center" wrapText="1"/>
    </xf>
    <xf numFmtId="0" fontId="81" fillId="4" borderId="14" xfId="0" applyFont="1" applyFill="1" applyBorder="1" applyAlignment="1">
      <alignment horizontal="center" vertical="center" wrapText="1"/>
    </xf>
    <xf numFmtId="0" fontId="81" fillId="4" borderId="15" xfId="0" applyFont="1" applyFill="1" applyBorder="1" applyAlignment="1">
      <alignment horizont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vertical="center" wrapText="1"/>
    </xf>
    <xf numFmtId="184" fontId="76" fillId="2" borderId="13" xfId="0" applyNumberFormat="1" applyFont="1" applyFill="1" applyBorder="1" applyAlignment="1">
      <alignment horizontal="center" vertical="center" wrapText="1"/>
    </xf>
    <xf numFmtId="0" fontId="84" fillId="2" borderId="13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184" fontId="76" fillId="0" borderId="12" xfId="0" applyNumberFormat="1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1" fillId="2" borderId="13" xfId="0" applyFont="1" applyFill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184" fontId="76" fillId="4" borderId="11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center" wrapText="1"/>
    </xf>
    <xf numFmtId="184" fontId="76" fillId="2" borderId="12" xfId="0" applyNumberFormat="1" applyFont="1" applyFill="1" applyBorder="1" applyAlignment="1">
      <alignment horizontal="center" vertical="center" wrapText="1"/>
    </xf>
    <xf numFmtId="0" fontId="83" fillId="2" borderId="13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8" fillId="0" borderId="0" xfId="0" applyFont="1" applyAlignment="1">
      <alignment/>
    </xf>
    <xf numFmtId="0" fontId="76" fillId="0" borderId="0" xfId="0" applyFont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80" fillId="34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82" fillId="0" borderId="0" xfId="0" applyFont="1" applyAlignment="1">
      <alignment/>
    </xf>
    <xf numFmtId="0" fontId="85" fillId="34" borderId="12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/>
    </xf>
    <xf numFmtId="0" fontId="2" fillId="34" borderId="9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/>
    </xf>
    <xf numFmtId="0" fontId="8" fillId="6" borderId="12" xfId="0" applyFont="1" applyFill="1" applyBorder="1" applyAlignment="1">
      <alignment wrapText="1"/>
    </xf>
    <xf numFmtId="0" fontId="8" fillId="6" borderId="12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6" fillId="4" borderId="11" xfId="0" applyFont="1" applyFill="1" applyBorder="1" applyAlignment="1">
      <alignment horizontal="center" vertical="center" wrapText="1"/>
    </xf>
    <xf numFmtId="0" fontId="76" fillId="4" borderId="14" xfId="0" applyFont="1" applyFill="1" applyBorder="1" applyAlignment="1">
      <alignment horizontal="center" vertical="center" wrapText="1"/>
    </xf>
    <xf numFmtId="0" fontId="81" fillId="4" borderId="1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 wrapText="1"/>
    </xf>
    <xf numFmtId="0" fontId="7" fillId="34" borderId="12" xfId="57" applyFont="1" applyFill="1" applyBorder="1" applyAlignment="1">
      <alignment horizontal="center" vertical="center" wrapText="1"/>
      <protection/>
    </xf>
    <xf numFmtId="0" fontId="80" fillId="34" borderId="0" xfId="0" applyFont="1" applyFill="1" applyAlignment="1">
      <alignment/>
    </xf>
    <xf numFmtId="0" fontId="80" fillId="34" borderId="12" xfId="0" applyFont="1" applyFill="1" applyBorder="1" applyAlignment="1">
      <alignment/>
    </xf>
    <xf numFmtId="49" fontId="18" fillId="34" borderId="1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8" fillId="0" borderId="13" xfId="57" applyFont="1" applyFill="1" applyBorder="1" applyAlignment="1">
      <alignment horizontal="left" vertical="center" wrapText="1"/>
      <protection/>
    </xf>
    <xf numFmtId="0" fontId="7" fillId="34" borderId="16" xfId="0" applyFont="1" applyFill="1" applyBorder="1" applyAlignment="1">
      <alignment horizontal="center" vertical="center"/>
    </xf>
    <xf numFmtId="0" fontId="8" fillId="0" borderId="9" xfId="57" applyFont="1" applyFill="1" applyBorder="1" applyAlignment="1">
      <alignment vertical="center" wrapText="1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8" fillId="0" borderId="13" xfId="57" applyFont="1" applyFill="1" applyBorder="1" applyAlignment="1">
      <alignment vertical="center" wrapText="1"/>
      <protection/>
    </xf>
    <xf numFmtId="0" fontId="80" fillId="0" borderId="14" xfId="0" applyFont="1" applyBorder="1" applyAlignment="1">
      <alignment/>
    </xf>
    <xf numFmtId="0" fontId="8" fillId="2" borderId="12" xfId="0" applyFont="1" applyFill="1" applyBorder="1" applyAlignment="1">
      <alignment horizontal="left" vertical="top" wrapText="1"/>
    </xf>
    <xf numFmtId="0" fontId="84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4" fillId="2" borderId="12" xfId="0" applyFont="1" applyFill="1" applyBorder="1" applyAlignment="1">
      <alignment horizontal="center" vertical="center" wrapText="1"/>
    </xf>
    <xf numFmtId="0" fontId="83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vertical="center" wrapText="1"/>
    </xf>
    <xf numFmtId="49" fontId="8" fillId="6" borderId="12" xfId="0" applyNumberFormat="1" applyFont="1" applyFill="1" applyBorder="1" applyAlignment="1">
      <alignment/>
    </xf>
    <xf numFmtId="0" fontId="8" fillId="6" borderId="12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/>
    </xf>
    <xf numFmtId="0" fontId="8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80" fillId="2" borderId="12" xfId="0" applyFont="1" applyFill="1" applyBorder="1" applyAlignment="1">
      <alignment/>
    </xf>
    <xf numFmtId="0" fontId="80" fillId="33" borderId="12" xfId="0" applyFont="1" applyFill="1" applyBorder="1" applyAlignment="1">
      <alignment/>
    </xf>
    <xf numFmtId="0" fontId="86" fillId="33" borderId="12" xfId="0" applyFont="1" applyFill="1" applyBorder="1" applyAlignment="1">
      <alignment/>
    </xf>
    <xf numFmtId="0" fontId="76" fillId="33" borderId="12" xfId="0" applyFont="1" applyFill="1" applyBorder="1" applyAlignment="1">
      <alignment horizontal="center" vertical="center"/>
    </xf>
    <xf numFmtId="0" fontId="76" fillId="33" borderId="9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/>
    </xf>
    <xf numFmtId="0" fontId="80" fillId="0" borderId="12" xfId="0" applyFont="1" applyBorder="1" applyAlignment="1">
      <alignment horizontal="center" wrapText="1"/>
    </xf>
    <xf numFmtId="0" fontId="86" fillId="34" borderId="12" xfId="0" applyFont="1" applyFill="1" applyBorder="1" applyAlignment="1">
      <alignment vertical="center"/>
    </xf>
    <xf numFmtId="0" fontId="87" fillId="33" borderId="9" xfId="0" applyFont="1" applyFill="1" applyBorder="1" applyAlignment="1">
      <alignment vertical="center" wrapText="1"/>
    </xf>
    <xf numFmtId="0" fontId="87" fillId="33" borderId="9" xfId="0" applyFont="1" applyFill="1" applyBorder="1" applyAlignment="1">
      <alignment/>
    </xf>
    <xf numFmtId="0" fontId="87" fillId="33" borderId="9" xfId="0" applyFont="1" applyFill="1" applyBorder="1" applyAlignment="1">
      <alignment horizontal="center" vertical="center"/>
    </xf>
    <xf numFmtId="0" fontId="80" fillId="36" borderId="12" xfId="0" applyFont="1" applyFill="1" applyBorder="1" applyAlignment="1">
      <alignment/>
    </xf>
    <xf numFmtId="0" fontId="8" fillId="34" borderId="11" xfId="0" applyFont="1" applyFill="1" applyBorder="1" applyAlignment="1">
      <alignment vertical="center" wrapText="1"/>
    </xf>
    <xf numFmtId="0" fontId="88" fillId="4" borderId="12" xfId="0" applyFont="1" applyFill="1" applyBorder="1" applyAlignment="1">
      <alignment horizontal="center" vertical="center"/>
    </xf>
    <xf numFmtId="0" fontId="89" fillId="4" borderId="12" xfId="0" applyFont="1" applyFill="1" applyBorder="1" applyAlignment="1">
      <alignment vertical="center" wrapText="1"/>
    </xf>
    <xf numFmtId="0" fontId="90" fillId="6" borderId="12" xfId="0" applyFont="1" applyFill="1" applyBorder="1" applyAlignment="1">
      <alignment/>
    </xf>
    <xf numFmtId="49" fontId="80" fillId="33" borderId="0" xfId="0" applyNumberFormat="1" applyFont="1" applyFill="1" applyAlignment="1">
      <alignment/>
    </xf>
    <xf numFmtId="0" fontId="80" fillId="33" borderId="0" xfId="0" applyFont="1" applyFill="1" applyAlignment="1">
      <alignment vertical="center"/>
    </xf>
    <xf numFmtId="0" fontId="80" fillId="33" borderId="0" xfId="0" applyFont="1" applyFill="1" applyAlignment="1">
      <alignment/>
    </xf>
    <xf numFmtId="0" fontId="80" fillId="33" borderId="0" xfId="0" applyFont="1" applyFill="1" applyAlignment="1">
      <alignment wrapText="1"/>
    </xf>
    <xf numFmtId="0" fontId="87" fillId="33" borderId="12" xfId="0" applyFont="1" applyFill="1" applyBorder="1" applyAlignment="1">
      <alignment wrapText="1"/>
    </xf>
    <xf numFmtId="0" fontId="8" fillId="34" borderId="16" xfId="0" applyFont="1" applyFill="1" applyBorder="1" applyAlignment="1">
      <alignment vertical="center" wrapText="1"/>
    </xf>
    <xf numFmtId="49" fontId="7" fillId="34" borderId="17" xfId="0" applyNumberFormat="1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vertical="center" wrapText="1"/>
    </xf>
    <xf numFmtId="0" fontId="88" fillId="34" borderId="17" xfId="0" applyNumberFormat="1" applyFont="1" applyFill="1" applyBorder="1" applyAlignment="1">
      <alignment vertical="center" wrapText="1"/>
    </xf>
    <xf numFmtId="0" fontId="8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 wrapText="1"/>
    </xf>
    <xf numFmtId="0" fontId="86" fillId="33" borderId="12" xfId="0" applyFont="1" applyFill="1" applyBorder="1" applyAlignment="1">
      <alignment horizontal="right"/>
    </xf>
    <xf numFmtId="0" fontId="88" fillId="33" borderId="12" xfId="57" applyFont="1" applyFill="1" applyBorder="1" applyAlignment="1">
      <alignment horizontal="center" vertical="center" wrapText="1"/>
      <protection/>
    </xf>
    <xf numFmtId="3" fontId="86" fillId="33" borderId="12" xfId="0" applyNumberFormat="1" applyFont="1" applyFill="1" applyBorder="1" applyAlignment="1">
      <alignment/>
    </xf>
    <xf numFmtId="0" fontId="7" fillId="33" borderId="11" xfId="57" applyFont="1" applyFill="1" applyBorder="1" applyAlignment="1">
      <alignment horizontal="center" vertical="center" wrapText="1"/>
      <protection/>
    </xf>
    <xf numFmtId="0" fontId="7" fillId="34" borderId="12" xfId="0" applyFont="1" applyFill="1" applyBorder="1" applyAlignment="1">
      <alignment horizontal="center" vertical="center"/>
    </xf>
    <xf numFmtId="49" fontId="88" fillId="36" borderId="18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3" fontId="86" fillId="33" borderId="9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left" vertical="center" wrapText="1"/>
    </xf>
    <xf numFmtId="0" fontId="87" fillId="33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left" vertical="center" wrapText="1"/>
    </xf>
    <xf numFmtId="0" fontId="83" fillId="33" borderId="9" xfId="0" applyFont="1" applyFill="1" applyBorder="1" applyAlignment="1">
      <alignment wrapText="1"/>
    </xf>
    <xf numFmtId="0" fontId="8" fillId="6" borderId="11" xfId="0" applyFont="1" applyFill="1" applyBorder="1" applyAlignment="1">
      <alignment wrapText="1"/>
    </xf>
    <xf numFmtId="0" fontId="92" fillId="33" borderId="9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87" fillId="34" borderId="9" xfId="0" applyFont="1" applyFill="1" applyBorder="1" applyAlignment="1">
      <alignment horizontal="center" vertical="center" wrapText="1"/>
    </xf>
    <xf numFmtId="0" fontId="93" fillId="34" borderId="9" xfId="0" applyFont="1" applyFill="1" applyBorder="1" applyAlignment="1">
      <alignment horizontal="center" vertical="center" wrapText="1"/>
    </xf>
    <xf numFmtId="0" fontId="93" fillId="34" borderId="9" xfId="0" applyFont="1" applyFill="1" applyBorder="1" applyAlignment="1">
      <alignment horizontal="center" vertical="center"/>
    </xf>
    <xf numFmtId="0" fontId="87" fillId="37" borderId="9" xfId="0" applyFont="1" applyFill="1" applyBorder="1" applyAlignment="1">
      <alignment vertical="center" wrapText="1"/>
    </xf>
    <xf numFmtId="49" fontId="94" fillId="0" borderId="9" xfId="0" applyNumberFormat="1" applyFont="1" applyFill="1" applyBorder="1" applyAlignment="1">
      <alignment horizontal="center" vertical="center"/>
    </xf>
    <xf numFmtId="0" fontId="95" fillId="0" borderId="9" xfId="0" applyFont="1" applyFill="1" applyBorder="1" applyAlignment="1">
      <alignment horizontal="center" vertical="center"/>
    </xf>
    <xf numFmtId="0" fontId="95" fillId="0" borderId="9" xfId="0" applyFont="1" applyFill="1" applyBorder="1" applyAlignment="1">
      <alignment horizontal="left" vertical="center"/>
    </xf>
    <xf numFmtId="0" fontId="94" fillId="0" borderId="19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vertical="center"/>
    </xf>
    <xf numFmtId="185" fontId="86" fillId="33" borderId="12" xfId="0" applyNumberFormat="1" applyFont="1" applyFill="1" applyBorder="1" applyAlignment="1">
      <alignment horizontal="center" vertical="center" wrapText="1"/>
    </xf>
    <xf numFmtId="185" fontId="86" fillId="33" borderId="12" xfId="0" applyNumberFormat="1" applyFont="1" applyFill="1" applyBorder="1" applyAlignment="1">
      <alignment horizontal="center" vertical="center"/>
    </xf>
    <xf numFmtId="49" fontId="94" fillId="34" borderId="9" xfId="0" applyNumberFormat="1" applyFont="1" applyFill="1" applyBorder="1" applyAlignment="1">
      <alignment horizontal="center" vertical="center" wrapText="1"/>
    </xf>
    <xf numFmtId="0" fontId="87" fillId="33" borderId="9" xfId="0" applyFont="1" applyFill="1" applyBorder="1" applyAlignment="1">
      <alignment horizontal="center" vertical="center" wrapText="1"/>
    </xf>
    <xf numFmtId="49" fontId="94" fillId="0" borderId="12" xfId="0" applyNumberFormat="1" applyFont="1" applyFill="1" applyBorder="1" applyAlignment="1">
      <alignment horizontal="center" vertical="center" wrapText="1"/>
    </xf>
    <xf numFmtId="0" fontId="95" fillId="34" borderId="12" xfId="0" applyFont="1" applyFill="1" applyBorder="1" applyAlignment="1">
      <alignment horizontal="left" vertical="center" wrapText="1"/>
    </xf>
    <xf numFmtId="0" fontId="87" fillId="33" borderId="17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/>
    </xf>
    <xf numFmtId="0" fontId="87" fillId="33" borderId="9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49" fontId="86" fillId="0" borderId="0" xfId="0" applyNumberFormat="1" applyFont="1" applyAlignment="1">
      <alignment/>
    </xf>
    <xf numFmtId="0" fontId="83" fillId="34" borderId="9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7" fillId="33" borderId="12" xfId="57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4" fontId="80" fillId="0" borderId="0" xfId="0" applyNumberFormat="1" applyFont="1" applyAlignment="1">
      <alignment/>
    </xf>
    <xf numFmtId="4" fontId="96" fillId="0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Border="1" applyAlignment="1">
      <alignment horizontal="center"/>
    </xf>
    <xf numFmtId="4" fontId="86" fillId="33" borderId="9" xfId="0" applyNumberFormat="1" applyFont="1" applyFill="1" applyBorder="1" applyAlignment="1">
      <alignment/>
    </xf>
    <xf numFmtId="4" fontId="80" fillId="0" borderId="12" xfId="0" applyNumberFormat="1" applyFont="1" applyBorder="1" applyAlignment="1">
      <alignment horizontal="right"/>
    </xf>
    <xf numFmtId="4" fontId="97" fillId="0" borderId="12" xfId="0" applyNumberFormat="1" applyFont="1" applyBorder="1" applyAlignment="1">
      <alignment horizontal="right"/>
    </xf>
    <xf numFmtId="4" fontId="8" fillId="6" borderId="12" xfId="0" applyNumberFormat="1" applyFont="1" applyFill="1" applyBorder="1" applyAlignment="1">
      <alignment horizontal="left" vertical="center" wrapText="1"/>
    </xf>
    <xf numFmtId="4" fontId="80" fillId="33" borderId="13" xfId="0" applyNumberFormat="1" applyFont="1" applyFill="1" applyBorder="1" applyAlignment="1">
      <alignment/>
    </xf>
    <xf numFmtId="4" fontId="80" fillId="2" borderId="12" xfId="0" applyNumberFormat="1" applyFont="1" applyFill="1" applyBorder="1" applyAlignment="1">
      <alignment/>
    </xf>
    <xf numFmtId="4" fontId="86" fillId="33" borderId="12" xfId="0" applyNumberFormat="1" applyFont="1" applyFill="1" applyBorder="1" applyAlignment="1">
      <alignment/>
    </xf>
    <xf numFmtId="4" fontId="7" fillId="2" borderId="12" xfId="0" applyNumberFormat="1" applyFont="1" applyFill="1" applyBorder="1" applyAlignment="1">
      <alignment horizontal="center" vertical="center" wrapText="1"/>
    </xf>
    <xf numFmtId="4" fontId="80" fillId="0" borderId="12" xfId="0" applyNumberFormat="1" applyFont="1" applyBorder="1" applyAlignment="1">
      <alignment/>
    </xf>
    <xf numFmtId="4" fontId="8" fillId="2" borderId="12" xfId="0" applyNumberFormat="1" applyFont="1" applyFill="1" applyBorder="1" applyAlignment="1">
      <alignment horizontal="left" vertical="center" wrapText="1"/>
    </xf>
    <xf numFmtId="4" fontId="80" fillId="0" borderId="12" xfId="0" applyNumberFormat="1" applyFont="1" applyFill="1" applyBorder="1" applyAlignment="1">
      <alignment/>
    </xf>
    <xf numFmtId="4" fontId="8" fillId="2" borderId="12" xfId="0" applyNumberFormat="1" applyFont="1" applyFill="1" applyBorder="1" applyAlignment="1">
      <alignment vertical="center" wrapText="1"/>
    </xf>
    <xf numFmtId="4" fontId="80" fillId="33" borderId="12" xfId="0" applyNumberFormat="1" applyFont="1" applyFill="1" applyBorder="1" applyAlignment="1">
      <alignment/>
    </xf>
    <xf numFmtId="4" fontId="8" fillId="6" borderId="12" xfId="0" applyNumberFormat="1" applyFont="1" applyFill="1" applyBorder="1" applyAlignment="1">
      <alignment wrapText="1"/>
    </xf>
    <xf numFmtId="4" fontId="80" fillId="34" borderId="12" xfId="0" applyNumberFormat="1" applyFont="1" applyFill="1" applyBorder="1" applyAlignment="1">
      <alignment horizontal="right"/>
    </xf>
    <xf numFmtId="4" fontId="86" fillId="33" borderId="12" xfId="0" applyNumberFormat="1" applyFont="1" applyFill="1" applyBorder="1" applyAlignment="1">
      <alignment horizontal="right"/>
    </xf>
    <xf numFmtId="4" fontId="8" fillId="6" borderId="11" xfId="0" applyNumberFormat="1" applyFont="1" applyFill="1" applyBorder="1" applyAlignment="1">
      <alignment wrapText="1"/>
    </xf>
    <xf numFmtId="4" fontId="8" fillId="6" borderId="13" xfId="0" applyNumberFormat="1" applyFont="1" applyFill="1" applyBorder="1" applyAlignment="1">
      <alignment wrapText="1"/>
    </xf>
    <xf numFmtId="4" fontId="80" fillId="33" borderId="0" xfId="0" applyNumberFormat="1" applyFont="1" applyFill="1" applyAlignment="1">
      <alignment/>
    </xf>
    <xf numFmtId="0" fontId="91" fillId="0" borderId="12" xfId="0" applyFont="1" applyFill="1" applyBorder="1" applyAlignment="1">
      <alignment vertical="center" wrapText="1"/>
    </xf>
    <xf numFmtId="4" fontId="91" fillId="0" borderId="12" xfId="0" applyNumberFormat="1" applyFont="1" applyBorder="1" applyAlignment="1">
      <alignment horizontal="right"/>
    </xf>
    <xf numFmtId="0" fontId="88" fillId="34" borderId="12" xfId="0" applyFont="1" applyFill="1" applyBorder="1" applyAlignment="1">
      <alignment horizontal="center" vertical="center"/>
    </xf>
    <xf numFmtId="0" fontId="91" fillId="0" borderId="12" xfId="0" applyFont="1" applyBorder="1" applyAlignment="1">
      <alignment vertical="center" wrapText="1"/>
    </xf>
    <xf numFmtId="4" fontId="91" fillId="34" borderId="12" xfId="0" applyNumberFormat="1" applyFont="1" applyFill="1" applyBorder="1" applyAlignment="1">
      <alignment horizontal="right"/>
    </xf>
    <xf numFmtId="0" fontId="91" fillId="36" borderId="12" xfId="0" applyFont="1" applyFill="1" applyBorder="1" applyAlignment="1">
      <alignment vertical="center"/>
    </xf>
    <xf numFmtId="0" fontId="91" fillId="36" borderId="12" xfId="0" applyFont="1" applyFill="1" applyBorder="1" applyAlignment="1">
      <alignment/>
    </xf>
    <xf numFmtId="0" fontId="88" fillId="36" borderId="12" xfId="0" applyFont="1" applyFill="1" applyBorder="1" applyAlignment="1">
      <alignment horizontal="center" vertical="center"/>
    </xf>
    <xf numFmtId="0" fontId="91" fillId="36" borderId="0" xfId="0" applyFont="1" applyFill="1" applyAlignment="1">
      <alignment wrapText="1"/>
    </xf>
    <xf numFmtId="4" fontId="91" fillId="36" borderId="12" xfId="0" applyNumberFormat="1" applyFont="1" applyFill="1" applyBorder="1" applyAlignment="1">
      <alignment/>
    </xf>
    <xf numFmtId="0" fontId="91" fillId="0" borderId="12" xfId="0" applyFont="1" applyBorder="1" applyAlignment="1">
      <alignment/>
    </xf>
    <xf numFmtId="0" fontId="98" fillId="34" borderId="9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/>
    </xf>
    <xf numFmtId="0" fontId="91" fillId="0" borderId="12" xfId="0" applyFont="1" applyBorder="1" applyAlignment="1">
      <alignment wrapText="1"/>
    </xf>
    <xf numFmtId="4" fontId="91" fillId="0" borderId="12" xfId="0" applyNumberFormat="1" applyFont="1" applyBorder="1" applyAlignment="1">
      <alignment/>
    </xf>
    <xf numFmtId="0" fontId="91" fillId="0" borderId="0" xfId="0" applyFont="1" applyAlignment="1">
      <alignment/>
    </xf>
    <xf numFmtId="49" fontId="91" fillId="6" borderId="12" xfId="0" applyNumberFormat="1" applyFont="1" applyFill="1" applyBorder="1" applyAlignment="1">
      <alignment/>
    </xf>
    <xf numFmtId="0" fontId="91" fillId="6" borderId="12" xfId="0" applyFont="1" applyFill="1" applyBorder="1" applyAlignment="1">
      <alignment vertical="center" wrapText="1"/>
    </xf>
    <xf numFmtId="0" fontId="91" fillId="6" borderId="12" xfId="0" applyFont="1" applyFill="1" applyBorder="1" applyAlignment="1">
      <alignment/>
    </xf>
    <xf numFmtId="0" fontId="91" fillId="6" borderId="12" xfId="0" applyFont="1" applyFill="1" applyBorder="1" applyAlignment="1">
      <alignment horizontal="right"/>
    </xf>
    <xf numFmtId="0" fontId="91" fillId="6" borderId="12" xfId="0" applyFont="1" applyFill="1" applyBorder="1" applyAlignment="1">
      <alignment wrapText="1"/>
    </xf>
    <xf numFmtId="4" fontId="91" fillId="6" borderId="12" xfId="0" applyNumberFormat="1" applyFont="1" applyFill="1" applyBorder="1" applyAlignment="1">
      <alignment wrapText="1"/>
    </xf>
    <xf numFmtId="4" fontId="91" fillId="34" borderId="12" xfId="0" applyNumberFormat="1" applyFont="1" applyFill="1" applyBorder="1" applyAlignment="1">
      <alignment horizontal="right"/>
    </xf>
    <xf numFmtId="1" fontId="84" fillId="0" borderId="0" xfId="58" applyNumberFormat="1" applyFont="1">
      <alignment/>
      <protection/>
    </xf>
    <xf numFmtId="4" fontId="9" fillId="0" borderId="12" xfId="0" applyNumberFormat="1" applyFont="1" applyFill="1" applyBorder="1" applyAlignment="1">
      <alignment horizontal="center" vertical="center" wrapText="1"/>
    </xf>
    <xf numFmtId="4" fontId="80" fillId="0" borderId="9" xfId="0" applyNumberFormat="1" applyFont="1" applyBorder="1" applyAlignment="1">
      <alignment horizontal="right"/>
    </xf>
    <xf numFmtId="4" fontId="80" fillId="33" borderId="17" xfId="0" applyNumberFormat="1" applyFont="1" applyFill="1" applyBorder="1" applyAlignment="1">
      <alignment/>
    </xf>
    <xf numFmtId="4" fontId="80" fillId="2" borderId="9" xfId="0" applyNumberFormat="1" applyFont="1" applyFill="1" applyBorder="1" applyAlignment="1">
      <alignment/>
    </xf>
    <xf numFmtId="4" fontId="91" fillId="0" borderId="9" xfId="0" applyNumberFormat="1" applyFont="1" applyBorder="1" applyAlignment="1">
      <alignment horizontal="right"/>
    </xf>
    <xf numFmtId="4" fontId="80" fillId="34" borderId="9" xfId="0" applyNumberFormat="1" applyFont="1" applyFill="1" applyBorder="1" applyAlignment="1">
      <alignment horizontal="right"/>
    </xf>
    <xf numFmtId="4" fontId="80" fillId="34" borderId="17" xfId="0" applyNumberFormat="1" applyFont="1" applyFill="1" applyBorder="1" applyAlignment="1">
      <alignment horizontal="right"/>
    </xf>
    <xf numFmtId="3" fontId="80" fillId="0" borderId="0" xfId="0" applyNumberFormat="1" applyFont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3" fontId="80" fillId="0" borderId="12" xfId="0" applyNumberFormat="1" applyFont="1" applyBorder="1" applyAlignment="1">
      <alignment horizontal="center"/>
    </xf>
    <xf numFmtId="3" fontId="80" fillId="0" borderId="12" xfId="0" applyNumberFormat="1" applyFont="1" applyBorder="1" applyAlignment="1">
      <alignment horizontal="right"/>
    </xf>
    <xf numFmtId="3" fontId="97" fillId="0" borderId="12" xfId="0" applyNumberFormat="1" applyFont="1" applyBorder="1" applyAlignment="1">
      <alignment horizontal="right"/>
    </xf>
    <xf numFmtId="3" fontId="8" fillId="6" borderId="12" xfId="0" applyNumberFormat="1" applyFont="1" applyFill="1" applyBorder="1" applyAlignment="1">
      <alignment horizontal="right" vertical="center" wrapText="1"/>
    </xf>
    <xf numFmtId="3" fontId="80" fillId="38" borderId="12" xfId="0" applyNumberFormat="1" applyFont="1" applyFill="1" applyBorder="1" applyAlignment="1">
      <alignment horizontal="right"/>
    </xf>
    <xf numFmtId="3" fontId="80" fillId="33" borderId="13" xfId="0" applyNumberFormat="1" applyFont="1" applyFill="1" applyBorder="1" applyAlignment="1">
      <alignment/>
    </xf>
    <xf numFmtId="3" fontId="80" fillId="2" borderId="12" xfId="0" applyNumberFormat="1" applyFont="1" applyFill="1" applyBorder="1" applyAlignment="1">
      <alignment/>
    </xf>
    <xf numFmtId="3" fontId="91" fillId="0" borderId="12" xfId="0" applyNumberFormat="1" applyFont="1" applyBorder="1" applyAlignment="1">
      <alignment horizontal="right"/>
    </xf>
    <xf numFmtId="3" fontId="7" fillId="2" borderId="12" xfId="0" applyNumberFormat="1" applyFont="1" applyFill="1" applyBorder="1" applyAlignment="1">
      <alignment horizontal="center" vertical="center" wrapText="1"/>
    </xf>
    <xf numFmtId="3" fontId="80" fillId="0" borderId="12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 horizontal="left" vertical="center" wrapText="1"/>
    </xf>
    <xf numFmtId="3" fontId="80" fillId="0" borderId="12" xfId="0" applyNumberFormat="1" applyFont="1" applyFill="1" applyBorder="1" applyAlignment="1">
      <alignment horizontal="right"/>
    </xf>
    <xf numFmtId="3" fontId="80" fillId="0" borderId="12" xfId="0" applyNumberFormat="1" applyFont="1" applyFill="1" applyBorder="1" applyAlignment="1">
      <alignment/>
    </xf>
    <xf numFmtId="3" fontId="8" fillId="2" borderId="12" xfId="0" applyNumberFormat="1" applyFont="1" applyFill="1" applyBorder="1" applyAlignment="1">
      <alignment vertical="center" wrapText="1"/>
    </xf>
    <xf numFmtId="3" fontId="80" fillId="33" borderId="12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 wrapText="1"/>
    </xf>
    <xf numFmtId="3" fontId="80" fillId="34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" fillId="6" borderId="11" xfId="0" applyNumberFormat="1" applyFont="1" applyFill="1" applyBorder="1" applyAlignment="1">
      <alignment wrapText="1"/>
    </xf>
    <xf numFmtId="3" fontId="8" fillId="6" borderId="13" xfId="0" applyNumberFormat="1" applyFont="1" applyFill="1" applyBorder="1" applyAlignment="1">
      <alignment wrapText="1"/>
    </xf>
    <xf numFmtId="3" fontId="91" fillId="34" borderId="12" xfId="0" applyNumberFormat="1" applyFont="1" applyFill="1" applyBorder="1" applyAlignment="1">
      <alignment horizontal="right"/>
    </xf>
    <xf numFmtId="3" fontId="91" fillId="36" borderId="12" xfId="0" applyNumberFormat="1" applyFont="1" applyFill="1" applyBorder="1" applyAlignment="1">
      <alignment/>
    </xf>
    <xf numFmtId="3" fontId="91" fillId="0" borderId="12" xfId="0" applyNumberFormat="1" applyFont="1" applyBorder="1" applyAlignment="1">
      <alignment/>
    </xf>
    <xf numFmtId="3" fontId="91" fillId="6" borderId="12" xfId="0" applyNumberFormat="1" applyFont="1" applyFill="1" applyBorder="1" applyAlignment="1">
      <alignment wrapText="1"/>
    </xf>
    <xf numFmtId="3" fontId="91" fillId="34" borderId="12" xfId="0" applyNumberFormat="1" applyFont="1" applyFill="1" applyBorder="1" applyAlignment="1">
      <alignment horizontal="right"/>
    </xf>
    <xf numFmtId="3" fontId="80" fillId="33" borderId="0" xfId="0" applyNumberFormat="1" applyFont="1" applyFill="1" applyAlignment="1">
      <alignment/>
    </xf>
    <xf numFmtId="0" fontId="7" fillId="6" borderId="11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4" fontId="80" fillId="6" borderId="12" xfId="0" applyNumberFormat="1" applyFont="1" applyFill="1" applyBorder="1" applyAlignment="1">
      <alignment horizontal="right"/>
    </xf>
    <xf numFmtId="4" fontId="86" fillId="4" borderId="9" xfId="0" applyNumberFormat="1" applyFont="1" applyFill="1" applyBorder="1" applyAlignment="1">
      <alignment horizontal="center"/>
    </xf>
    <xf numFmtId="3" fontId="86" fillId="4" borderId="9" xfId="0" applyNumberFormat="1" applyFont="1" applyFill="1" applyBorder="1" applyAlignment="1">
      <alignment horizontal="right"/>
    </xf>
    <xf numFmtId="0" fontId="86" fillId="4" borderId="9" xfId="0" applyFont="1" applyFill="1" applyBorder="1" applyAlignment="1">
      <alignment horizontal="center"/>
    </xf>
    <xf numFmtId="49" fontId="7" fillId="4" borderId="12" xfId="0" applyNumberFormat="1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3" fontId="91" fillId="0" borderId="12" xfId="0" applyNumberFormat="1" applyFont="1" applyBorder="1" applyAlignment="1">
      <alignment horizontal="right"/>
    </xf>
    <xf numFmtId="3" fontId="91" fillId="6" borderId="12" xfId="0" applyNumberFormat="1" applyFont="1" applyFill="1" applyBorder="1" applyAlignment="1">
      <alignment horizontal="right" wrapText="1"/>
    </xf>
    <xf numFmtId="3" fontId="80" fillId="0" borderId="0" xfId="0" applyNumberFormat="1" applyFont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33" borderId="12" xfId="57" applyFont="1" applyFill="1" applyBorder="1" applyAlignment="1">
      <alignment horizontal="center" vertical="center" wrapText="1"/>
      <protection/>
    </xf>
    <xf numFmtId="3" fontId="86" fillId="33" borderId="12" xfId="0" applyNumberFormat="1" applyFont="1" applyFill="1" applyBorder="1" applyAlignment="1">
      <alignment/>
    </xf>
    <xf numFmtId="4" fontId="86" fillId="33" borderId="12" xfId="0" applyNumberFormat="1" applyFont="1" applyFill="1" applyBorder="1" applyAlignment="1">
      <alignment/>
    </xf>
    <xf numFmtId="3" fontId="91" fillId="6" borderId="12" xfId="0" applyNumberFormat="1" applyFont="1" applyFill="1" applyBorder="1" applyAlignment="1">
      <alignment wrapText="1"/>
    </xf>
    <xf numFmtId="4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/>
    </xf>
    <xf numFmtId="4" fontId="86" fillId="33" borderId="17" xfId="0" applyNumberFormat="1" applyFont="1" applyFill="1" applyBorder="1" applyAlignment="1">
      <alignment/>
    </xf>
    <xf numFmtId="3" fontId="86" fillId="0" borderId="12" xfId="0" applyNumberFormat="1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" fillId="0" borderId="9" xfId="0" applyFont="1" applyFill="1" applyBorder="1" applyAlignment="1">
      <alignment vertical="center" wrapText="1"/>
    </xf>
    <xf numFmtId="0" fontId="8" fillId="34" borderId="9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33" borderId="12" xfId="57" applyFont="1" applyFill="1" applyBorder="1" applyAlignment="1">
      <alignment horizontal="center" vertical="center" wrapText="1"/>
      <protection/>
    </xf>
    <xf numFmtId="3" fontId="7" fillId="6" borderId="14" xfId="0" applyNumberFormat="1" applyFont="1" applyFill="1" applyBorder="1" applyAlignment="1">
      <alignment vertical="center" wrapText="1"/>
    </xf>
    <xf numFmtId="0" fontId="99" fillId="6" borderId="0" xfId="0" applyFont="1" applyFill="1" applyAlignment="1">
      <alignment/>
    </xf>
    <xf numFmtId="0" fontId="7" fillId="34" borderId="13" xfId="57" applyFont="1" applyFill="1" applyBorder="1" applyAlignment="1">
      <alignment horizontal="center" vertical="center"/>
      <protection/>
    </xf>
    <xf numFmtId="0" fontId="8" fillId="34" borderId="13" xfId="57" applyFont="1" applyFill="1" applyBorder="1" applyAlignment="1">
      <alignment vertical="center" wrapText="1"/>
      <protection/>
    </xf>
    <xf numFmtId="0" fontId="8" fillId="34" borderId="12" xfId="57" applyFont="1" applyFill="1" applyBorder="1" applyAlignment="1">
      <alignment horizontal="left" vertical="center" wrapText="1"/>
      <protection/>
    </xf>
    <xf numFmtId="3" fontId="7" fillId="6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9" fontId="7" fillId="36" borderId="18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vertical="center"/>
    </xf>
    <xf numFmtId="0" fontId="8" fillId="36" borderId="12" xfId="0" applyFont="1" applyFill="1" applyBorder="1" applyAlignment="1">
      <alignment/>
    </xf>
    <xf numFmtId="0" fontId="7" fillId="36" borderId="12" xfId="0" applyFont="1" applyFill="1" applyBorder="1" applyAlignment="1">
      <alignment horizontal="center" vertical="center"/>
    </xf>
    <xf numFmtId="0" fontId="8" fillId="36" borderId="0" xfId="0" applyFont="1" applyFill="1" applyAlignment="1">
      <alignment wrapText="1"/>
    </xf>
    <xf numFmtId="0" fontId="8" fillId="0" borderId="12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/>
    </xf>
    <xf numFmtId="0" fontId="8" fillId="6" borderId="12" xfId="0" applyFont="1" applyFill="1" applyBorder="1" applyAlignment="1">
      <alignment horizontal="right"/>
    </xf>
    <xf numFmtId="0" fontId="8" fillId="6" borderId="12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wrapText="1"/>
    </xf>
    <xf numFmtId="49" fontId="8" fillId="6" borderId="12" xfId="0" applyNumberFormat="1" applyFont="1" applyFill="1" applyBorder="1" applyAlignment="1">
      <alignment/>
    </xf>
    <xf numFmtId="0" fontId="8" fillId="6" borderId="12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4" fontId="8" fillId="0" borderId="17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3" fontId="8" fillId="6" borderId="12" xfId="0" applyNumberFormat="1" applyFont="1" applyFill="1" applyBorder="1" applyAlignment="1">
      <alignment horizontal="right" wrapText="1"/>
    </xf>
    <xf numFmtId="4" fontId="8" fillId="6" borderId="12" xfId="0" applyNumberFormat="1" applyFont="1" applyFill="1" applyBorder="1" applyAlignment="1">
      <alignment wrapText="1"/>
    </xf>
    <xf numFmtId="0" fontId="80" fillId="6" borderId="12" xfId="0" applyFont="1" applyFill="1" applyBorder="1" applyAlignment="1">
      <alignment horizontal="center"/>
    </xf>
    <xf numFmtId="0" fontId="26" fillId="34" borderId="9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/>
    </xf>
    <xf numFmtId="0" fontId="9" fillId="4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3" fontId="8" fillId="6" borderId="11" xfId="0" applyNumberFormat="1" applyFont="1" applyFill="1" applyBorder="1" applyAlignment="1">
      <alignment horizontal="center" wrapText="1"/>
    </xf>
    <xf numFmtId="0" fontId="93" fillId="34" borderId="12" xfId="0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49" fontId="76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6" fillId="0" borderId="12" xfId="0" applyNumberFormat="1" applyFont="1" applyBorder="1" applyAlignment="1">
      <alignment horizontal="center"/>
    </xf>
    <xf numFmtId="4" fontId="86" fillId="4" borderId="9" xfId="0" applyNumberFormat="1" applyFont="1" applyFill="1" applyBorder="1" applyAlignment="1">
      <alignment horizontal="right"/>
    </xf>
    <xf numFmtId="4" fontId="7" fillId="2" borderId="12" xfId="0" applyNumberFormat="1" applyFont="1" applyFill="1" applyBorder="1" applyAlignment="1">
      <alignment horizontal="right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left" vertical="center" wrapText="1"/>
    </xf>
    <xf numFmtId="4" fontId="86" fillId="33" borderId="12" xfId="0" applyNumberFormat="1" applyFont="1" applyFill="1" applyBorder="1" applyAlignment="1">
      <alignment horizontal="center" vertical="center"/>
    </xf>
    <xf numFmtId="4" fontId="86" fillId="0" borderId="12" xfId="0" applyNumberFormat="1" applyFont="1" applyBorder="1" applyAlignment="1">
      <alignment horizontal="center" vertical="center"/>
    </xf>
    <xf numFmtId="4" fontId="86" fillId="33" borderId="12" xfId="0" applyNumberFormat="1" applyFont="1" applyFill="1" applyBorder="1" applyAlignment="1">
      <alignment horizontal="center"/>
    </xf>
    <xf numFmtId="4" fontId="8" fillId="6" borderId="12" xfId="0" applyNumberFormat="1" applyFont="1" applyFill="1" applyBorder="1" applyAlignment="1">
      <alignment horizontal="center" wrapText="1"/>
    </xf>
    <xf numFmtId="4" fontId="86" fillId="33" borderId="12" xfId="0" applyNumberFormat="1" applyFont="1" applyFill="1" applyBorder="1" applyAlignment="1">
      <alignment horizontal="center"/>
    </xf>
    <xf numFmtId="4" fontId="88" fillId="36" borderId="12" xfId="0" applyNumberFormat="1" applyFont="1" applyFill="1" applyBorder="1" applyAlignment="1">
      <alignment horizontal="center"/>
    </xf>
    <xf numFmtId="49" fontId="88" fillId="34" borderId="9" xfId="0" applyNumberFormat="1" applyFont="1" applyFill="1" applyBorder="1" applyAlignment="1">
      <alignment horizontal="center" vertical="center" wrapText="1"/>
    </xf>
    <xf numFmtId="4" fontId="91" fillId="6" borderId="12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/>
    </xf>
    <xf numFmtId="3" fontId="86" fillId="6" borderId="16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/>
    </xf>
    <xf numFmtId="3" fontId="86" fillId="0" borderId="11" xfId="0" applyNumberFormat="1" applyFont="1" applyBorder="1" applyAlignment="1">
      <alignment horizontal="center" vertical="center"/>
    </xf>
    <xf numFmtId="3" fontId="86" fillId="6" borderId="20" xfId="0" applyNumberFormat="1" applyFont="1" applyFill="1" applyBorder="1" applyAlignment="1">
      <alignment/>
    </xf>
    <xf numFmtId="3" fontId="80" fillId="2" borderId="16" xfId="0" applyNumberFormat="1" applyFont="1" applyFill="1" applyBorder="1" applyAlignment="1">
      <alignment/>
    </xf>
    <xf numFmtId="3" fontId="86" fillId="33" borderId="11" xfId="0" applyNumberFormat="1" applyFont="1" applyFill="1" applyBorder="1" applyAlignment="1">
      <alignment/>
    </xf>
    <xf numFmtId="3" fontId="80" fillId="0" borderId="11" xfId="0" applyNumberFormat="1" applyFont="1" applyBorder="1" applyAlignment="1">
      <alignment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left" vertical="center" wrapText="1"/>
    </xf>
    <xf numFmtId="3" fontId="8" fillId="2" borderId="11" xfId="0" applyNumberFormat="1" applyFont="1" applyFill="1" applyBorder="1" applyAlignment="1">
      <alignment horizontal="left" vertical="center" wrapText="1"/>
    </xf>
    <xf numFmtId="3" fontId="8" fillId="2" borderId="11" xfId="0" applyNumberFormat="1" applyFont="1" applyFill="1" applyBorder="1" applyAlignment="1">
      <alignment vertical="center" wrapText="1"/>
    </xf>
    <xf numFmtId="3" fontId="86" fillId="33" borderId="11" xfId="0" applyNumberFormat="1" applyFont="1" applyFill="1" applyBorder="1" applyAlignment="1">
      <alignment horizontal="center" vertical="center"/>
    </xf>
    <xf numFmtId="3" fontId="80" fillId="0" borderId="11" xfId="0" applyNumberFormat="1" applyFont="1" applyBorder="1" applyAlignment="1">
      <alignment horizontal="right"/>
    </xf>
    <xf numFmtId="3" fontId="80" fillId="2" borderId="11" xfId="0" applyNumberFormat="1" applyFont="1" applyFill="1" applyBorder="1" applyAlignment="1">
      <alignment/>
    </xf>
    <xf numFmtId="3" fontId="80" fillId="34" borderId="11" xfId="0" applyNumberFormat="1" applyFont="1" applyFill="1" applyBorder="1" applyAlignment="1">
      <alignment horizontal="right"/>
    </xf>
    <xf numFmtId="3" fontId="86" fillId="33" borderId="11" xfId="0" applyNumberFormat="1" applyFont="1" applyFill="1" applyBorder="1" applyAlignment="1">
      <alignment/>
    </xf>
    <xf numFmtId="3" fontId="86" fillId="33" borderId="16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/>
    </xf>
    <xf numFmtId="3" fontId="86" fillId="33" borderId="11" xfId="0" applyNumberFormat="1" applyFont="1" applyFill="1" applyBorder="1" applyAlignment="1">
      <alignment horizontal="center"/>
    </xf>
    <xf numFmtId="3" fontId="86" fillId="33" borderId="11" xfId="0" applyNumberFormat="1" applyFont="1" applyFill="1" applyBorder="1" applyAlignment="1">
      <alignment horizontal="center"/>
    </xf>
    <xf numFmtId="3" fontId="88" fillId="36" borderId="11" xfId="0" applyNumberFormat="1" applyFont="1" applyFill="1" applyBorder="1" applyAlignment="1">
      <alignment horizontal="center"/>
    </xf>
    <xf numFmtId="0" fontId="93" fillId="34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76" fillId="33" borderId="21" xfId="0" applyFont="1" applyFill="1" applyBorder="1" applyAlignment="1">
      <alignment horizontal="center" vertical="center"/>
    </xf>
    <xf numFmtId="185" fontId="86" fillId="33" borderId="15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0" fontId="80" fillId="0" borderId="15" xfId="0" applyFont="1" applyBorder="1" applyAlignment="1">
      <alignment/>
    </xf>
    <xf numFmtId="0" fontId="8" fillId="2" borderId="15" xfId="0" applyFont="1" applyFill="1" applyBorder="1" applyAlignment="1">
      <alignment horizontal="left" vertical="center" wrapText="1"/>
    </xf>
    <xf numFmtId="0" fontId="87" fillId="33" borderId="21" xfId="0" applyFont="1" applyFill="1" applyBorder="1" applyAlignment="1">
      <alignment vertical="center" wrapText="1"/>
    </xf>
    <xf numFmtId="0" fontId="80" fillId="2" borderId="15" xfId="0" applyFont="1" applyFill="1" applyBorder="1" applyAlignment="1">
      <alignment/>
    </xf>
    <xf numFmtId="0" fontId="80" fillId="33" borderId="15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wrapText="1"/>
    </xf>
    <xf numFmtId="0" fontId="87" fillId="33" borderId="21" xfId="0" applyFont="1" applyFill="1" applyBorder="1" applyAlignment="1">
      <alignment horizontal="center" vertical="center"/>
    </xf>
    <xf numFmtId="0" fontId="80" fillId="33" borderId="22" xfId="0" applyFont="1" applyFill="1" applyBorder="1" applyAlignment="1">
      <alignment/>
    </xf>
    <xf numFmtId="0" fontId="80" fillId="6" borderId="15" xfId="0" applyFont="1" applyFill="1" applyBorder="1" applyAlignment="1">
      <alignment/>
    </xf>
    <xf numFmtId="0" fontId="87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6" fillId="33" borderId="15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wrapText="1"/>
    </xf>
    <xf numFmtId="0" fontId="86" fillId="33" borderId="15" xfId="0" applyFont="1" applyFill="1" applyBorder="1" applyAlignment="1">
      <alignment horizontal="right"/>
    </xf>
    <xf numFmtId="0" fontId="8" fillId="6" borderId="14" xfId="0" applyFont="1" applyFill="1" applyBorder="1" applyAlignment="1">
      <alignment wrapText="1"/>
    </xf>
    <xf numFmtId="0" fontId="8" fillId="36" borderId="15" xfId="0" applyFont="1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/>
    </xf>
    <xf numFmtId="0" fontId="91" fillId="6" borderId="15" xfId="0" applyFont="1" applyFill="1" applyBorder="1" applyAlignment="1">
      <alignment wrapText="1"/>
    </xf>
    <xf numFmtId="0" fontId="87" fillId="33" borderId="15" xfId="0" applyFont="1" applyFill="1" applyBorder="1" applyAlignment="1">
      <alignment wrapText="1"/>
    </xf>
    <xf numFmtId="4" fontId="86" fillId="6" borderId="12" xfId="0" applyNumberFormat="1" applyFont="1" applyFill="1" applyBorder="1" applyAlignment="1">
      <alignment/>
    </xf>
    <xf numFmtId="4" fontId="86" fillId="6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99" fillId="6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6" borderId="12" xfId="0" applyNumberFormat="1" applyFont="1" applyFill="1" applyBorder="1" applyAlignment="1">
      <alignment vertical="center" wrapText="1"/>
    </xf>
    <xf numFmtId="4" fontId="86" fillId="34" borderId="12" xfId="0" applyNumberFormat="1" applyFont="1" applyFill="1" applyBorder="1" applyAlignment="1">
      <alignment horizontal="center" vertical="center"/>
    </xf>
    <xf numFmtId="4" fontId="7" fillId="6" borderId="12" xfId="0" applyNumberFormat="1" applyFont="1" applyFill="1" applyBorder="1" applyAlignment="1">
      <alignment horizontal="center" vertical="center" wrapText="1"/>
    </xf>
    <xf numFmtId="3" fontId="8" fillId="6" borderId="18" xfId="0" applyNumberFormat="1" applyFont="1" applyFill="1" applyBorder="1" applyAlignment="1">
      <alignment horizontal="center" vertical="center" wrapText="1"/>
    </xf>
    <xf numFmtId="4" fontId="91" fillId="6" borderId="11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86" fillId="0" borderId="16" xfId="0" applyNumberFormat="1" applyFont="1" applyBorder="1" applyAlignment="1">
      <alignment horizontal="center" vertical="center"/>
    </xf>
    <xf numFmtId="3" fontId="86" fillId="0" borderId="20" xfId="0" applyNumberFormat="1" applyFont="1" applyBorder="1" applyAlignment="1">
      <alignment horizontal="center" vertical="center"/>
    </xf>
    <xf numFmtId="3" fontId="86" fillId="0" borderId="18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33" borderId="11" xfId="57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5" xfId="57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7" fillId="6" borderId="1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9" xfId="57" applyFont="1" applyFill="1" applyBorder="1" applyAlignment="1">
      <alignment horizontal="center" vertical="center" wrapText="1"/>
      <protection/>
    </xf>
    <xf numFmtId="0" fontId="7" fillId="34" borderId="13" xfId="57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7" fillId="34" borderId="20" xfId="0" applyNumberFormat="1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left" vertical="center"/>
    </xf>
    <xf numFmtId="0" fontId="80" fillId="34" borderId="15" xfId="0" applyFont="1" applyFill="1" applyBorder="1" applyAlignment="1">
      <alignment horizontal="left" vertical="center"/>
    </xf>
    <xf numFmtId="0" fontId="8" fillId="0" borderId="9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9" xfId="57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left" vertical="center" wrapText="1"/>
      <protection/>
    </xf>
    <xf numFmtId="0" fontId="7" fillId="0" borderId="9" xfId="57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16" fontId="8" fillId="0" borderId="16" xfId="0" applyNumberFormat="1" applyFont="1" applyFill="1" applyBorder="1" applyAlignment="1">
      <alignment horizontal="left" vertical="center" wrapText="1"/>
    </xf>
    <xf numFmtId="16" fontId="8" fillId="0" borderId="21" xfId="0" applyNumberFormat="1" applyFont="1" applyFill="1" applyBorder="1" applyAlignment="1">
      <alignment horizontal="left" vertical="center" wrapText="1"/>
    </xf>
    <xf numFmtId="16" fontId="8" fillId="0" borderId="20" xfId="0" applyNumberFormat="1" applyFont="1" applyFill="1" applyBorder="1" applyAlignment="1">
      <alignment horizontal="left" vertical="center" wrapText="1"/>
    </xf>
    <xf numFmtId="16" fontId="8" fillId="0" borderId="23" xfId="0" applyNumberFormat="1" applyFont="1" applyFill="1" applyBorder="1" applyAlignment="1">
      <alignment horizontal="left" vertical="center" wrapText="1"/>
    </xf>
    <xf numFmtId="16" fontId="8" fillId="0" borderId="18" xfId="0" applyNumberFormat="1" applyFont="1" applyFill="1" applyBorder="1" applyAlignment="1">
      <alignment horizontal="left" vertical="center" wrapText="1"/>
    </xf>
    <xf numFmtId="16" fontId="8" fillId="0" borderId="22" xfId="0" applyNumberFormat="1" applyFont="1" applyFill="1" applyBorder="1" applyAlignment="1">
      <alignment horizontal="left" vertical="center" wrapText="1"/>
    </xf>
    <xf numFmtId="16" fontId="7" fillId="33" borderId="11" xfId="0" applyNumberFormat="1" applyFont="1" applyFill="1" applyBorder="1" applyAlignment="1">
      <alignment horizontal="center" vertical="center" wrapText="1"/>
    </xf>
    <xf numFmtId="16" fontId="7" fillId="33" borderId="14" xfId="0" applyNumberFormat="1" applyFont="1" applyFill="1" applyBorder="1" applyAlignment="1">
      <alignment horizontal="center" vertical="center" wrapText="1"/>
    </xf>
    <xf numFmtId="16" fontId="7" fillId="33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0" fillId="0" borderId="9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left" vertical="center" wrapText="1"/>
    </xf>
    <xf numFmtId="0" fontId="80" fillId="0" borderId="9" xfId="0" applyFont="1" applyFill="1" applyBorder="1" applyAlignment="1">
      <alignment horizontal="left" vertical="center" wrapText="1"/>
    </xf>
    <xf numFmtId="0" fontId="80" fillId="0" borderId="17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86" fillId="34" borderId="16" xfId="0" applyNumberFormat="1" applyFont="1" applyFill="1" applyBorder="1" applyAlignment="1">
      <alignment horizontal="center" vertical="center"/>
    </xf>
    <xf numFmtId="3" fontId="86" fillId="34" borderId="20" xfId="0" applyNumberFormat="1" applyFont="1" applyFill="1" applyBorder="1" applyAlignment="1">
      <alignment horizontal="center" vertical="center"/>
    </xf>
    <xf numFmtId="3" fontId="86" fillId="34" borderId="18" xfId="0" applyNumberFormat="1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wrapText="1"/>
    </xf>
    <xf numFmtId="49" fontId="88" fillId="0" borderId="9" xfId="0" applyNumberFormat="1" applyFont="1" applyFill="1" applyBorder="1" applyAlignment="1">
      <alignment horizontal="center" vertical="center" wrapText="1"/>
    </xf>
    <xf numFmtId="49" fontId="88" fillId="0" borderId="17" xfId="0" applyNumberFormat="1" applyFont="1" applyFill="1" applyBorder="1" applyAlignment="1">
      <alignment horizontal="center" vertical="center" wrapText="1"/>
    </xf>
    <xf numFmtId="49" fontId="88" fillId="0" borderId="13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4" fontId="91" fillId="0" borderId="9" xfId="0" applyNumberFormat="1" applyFont="1" applyBorder="1" applyAlignment="1">
      <alignment horizontal="center" vertical="center" wrapText="1"/>
    </xf>
    <xf numFmtId="4" fontId="91" fillId="0" borderId="13" xfId="0" applyNumberFormat="1" applyFont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3" fontId="91" fillId="0" borderId="9" xfId="0" applyNumberFormat="1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49" fontId="8" fillId="34" borderId="9" xfId="0" applyNumberFormat="1" applyFont="1" applyFill="1" applyBorder="1" applyAlignment="1">
      <alignment horizontal="center" wrapText="1"/>
    </xf>
    <xf numFmtId="49" fontId="8" fillId="34" borderId="13" xfId="0" applyNumberFormat="1" applyFont="1" applyFill="1" applyBorder="1" applyAlignment="1">
      <alignment horizont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7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100" fillId="16" borderId="16" xfId="0" applyFont="1" applyFill="1" applyBorder="1" applyAlignment="1">
      <alignment horizontal="center" vertical="center" wrapText="1"/>
    </xf>
    <xf numFmtId="0" fontId="100" fillId="16" borderId="21" xfId="0" applyFont="1" applyFill="1" applyBorder="1" applyAlignment="1">
      <alignment horizontal="center" vertical="center" wrapText="1"/>
    </xf>
    <xf numFmtId="0" fontId="100" fillId="16" borderId="20" xfId="0" applyFont="1" applyFill="1" applyBorder="1" applyAlignment="1">
      <alignment horizontal="center" vertical="center" wrapText="1"/>
    </xf>
    <xf numFmtId="0" fontId="100" fillId="16" borderId="23" xfId="0" applyFont="1" applyFill="1" applyBorder="1" applyAlignment="1">
      <alignment horizontal="center" vertical="center" wrapText="1"/>
    </xf>
    <xf numFmtId="0" fontId="100" fillId="16" borderId="18" xfId="0" applyFont="1" applyFill="1" applyBorder="1" applyAlignment="1">
      <alignment horizontal="center" vertical="center" wrapText="1"/>
    </xf>
    <xf numFmtId="0" fontId="100" fillId="16" borderId="22" xfId="0" applyFont="1" applyFill="1" applyBorder="1" applyAlignment="1">
      <alignment horizontal="center" vertical="center" wrapText="1"/>
    </xf>
    <xf numFmtId="49" fontId="8" fillId="34" borderId="9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9" fontId="88" fillId="34" borderId="9" xfId="0" applyNumberFormat="1" applyFont="1" applyFill="1" applyBorder="1" applyAlignment="1">
      <alignment horizontal="center" vertical="center"/>
    </xf>
    <xf numFmtId="49" fontId="88" fillId="34" borderId="13" xfId="0" applyNumberFormat="1" applyFont="1" applyFill="1" applyBorder="1" applyAlignment="1">
      <alignment horizontal="center" vertical="center"/>
    </xf>
    <xf numFmtId="0" fontId="91" fillId="34" borderId="9" xfId="0" applyFont="1" applyFill="1" applyBorder="1" applyAlignment="1">
      <alignment horizontal="center" vertical="center" wrapText="1"/>
    </xf>
    <xf numFmtId="0" fontId="91" fillId="34" borderId="13" xfId="0" applyFont="1" applyFill="1" applyBorder="1" applyAlignment="1">
      <alignment horizontal="center" vertical="center" wrapText="1"/>
    </xf>
    <xf numFmtId="0" fontId="91" fillId="0" borderId="9" xfId="0" applyFont="1" applyBorder="1" applyAlignment="1">
      <alignment horizontal="left" vertical="center" wrapText="1"/>
    </xf>
    <xf numFmtId="0" fontId="91" fillId="0" borderId="13" xfId="0" applyFont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91" fillId="34" borderId="16" xfId="0" applyFont="1" applyFill="1" applyBorder="1" applyAlignment="1">
      <alignment horizontal="center" vertical="center" wrapText="1"/>
    </xf>
    <xf numFmtId="0" fontId="91" fillId="34" borderId="21" xfId="0" applyFont="1" applyFill="1" applyBorder="1" applyAlignment="1">
      <alignment horizontal="center" vertical="center" wrapText="1"/>
    </xf>
    <xf numFmtId="0" fontId="91" fillId="34" borderId="18" xfId="0" applyFont="1" applyFill="1" applyBorder="1" applyAlignment="1">
      <alignment horizontal="center" vertical="center" wrapText="1"/>
    </xf>
    <xf numFmtId="0" fontId="91" fillId="34" borderId="2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center" vertical="center" wrapText="1"/>
      <protection/>
    </xf>
    <xf numFmtId="16" fontId="7" fillId="33" borderId="12" xfId="0" applyNumberFormat="1" applyFont="1" applyFill="1" applyBorder="1" applyAlignment="1">
      <alignment horizontal="center" vertical="center" wrapText="1"/>
    </xf>
    <xf numFmtId="0" fontId="7" fillId="33" borderId="12" xfId="57" applyFont="1" applyFill="1" applyBorder="1" applyAlignment="1">
      <alignment horizontal="center" vertical="center" wrapText="1"/>
      <protection/>
    </xf>
    <xf numFmtId="0" fontId="95" fillId="34" borderId="1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76" fillId="35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4" fontId="76" fillId="0" borderId="9" xfId="0" applyNumberFormat="1" applyFont="1" applyBorder="1" applyAlignment="1">
      <alignment horizontal="center" vertical="center" wrapText="1"/>
    </xf>
    <xf numFmtId="184" fontId="76" fillId="0" borderId="17" xfId="0" applyNumberFormat="1" applyFont="1" applyBorder="1" applyAlignment="1">
      <alignment horizontal="center" vertical="center" wrapText="1"/>
    </xf>
    <xf numFmtId="184" fontId="76" fillId="0" borderId="13" xfId="0" applyNumberFormat="1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center" vertical="center" wrapText="1"/>
    </xf>
    <xf numFmtId="184" fontId="76" fillId="0" borderId="12" xfId="0" applyNumberFormat="1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left" vertical="center" wrapText="1"/>
    </xf>
    <xf numFmtId="0" fontId="83" fillId="0" borderId="9" xfId="0" applyFont="1" applyBorder="1" applyAlignment="1">
      <alignment horizontal="left" vertical="center" wrapText="1"/>
    </xf>
    <xf numFmtId="0" fontId="83" fillId="0" borderId="17" xfId="0" applyFont="1" applyBorder="1" applyAlignment="1">
      <alignment horizontal="left" vertical="center" wrapText="1"/>
    </xf>
    <xf numFmtId="0" fontId="84" fillId="0" borderId="17" xfId="0" applyFont="1" applyBorder="1" applyAlignment="1">
      <alignment horizontal="left" vertical="center" wrapText="1"/>
    </xf>
    <xf numFmtId="0" fontId="84" fillId="0" borderId="13" xfId="0" applyFont="1" applyBorder="1" applyAlignment="1">
      <alignment horizontal="left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76" fillId="35" borderId="16" xfId="0" applyFont="1" applyFill="1" applyBorder="1" applyAlignment="1">
      <alignment horizontal="center" vertical="center" wrapText="1"/>
    </xf>
    <xf numFmtId="0" fontId="76" fillId="35" borderId="19" xfId="0" applyFont="1" applyFill="1" applyBorder="1" applyAlignment="1">
      <alignment horizontal="center" vertical="center" wrapText="1"/>
    </xf>
    <xf numFmtId="0" fontId="76" fillId="34" borderId="9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7"/>
  <sheetViews>
    <sheetView tabSelected="1" view="pageBreakPreview" zoomScaleSheetLayoutView="100" workbookViewId="0" topLeftCell="A184">
      <selection activeCell="I128" sqref="I128"/>
    </sheetView>
  </sheetViews>
  <sheetFormatPr defaultColWidth="9.140625" defaultRowHeight="15"/>
  <cols>
    <col min="1" max="1" width="5.7109375" style="19" customWidth="1"/>
    <col min="2" max="2" width="17.8515625" style="20" customWidth="1"/>
    <col min="3" max="3" width="25.28125" style="1" customWidth="1"/>
    <col min="4" max="4" width="7.57421875" style="1" customWidth="1"/>
    <col min="5" max="5" width="75.00390625" style="21" customWidth="1"/>
    <col min="6" max="6" width="12.421875" style="302" hidden="1" customWidth="1"/>
    <col min="7" max="7" width="14.00390625" style="247" hidden="1" customWidth="1"/>
    <col min="8" max="8" width="14.00390625" style="302" customWidth="1"/>
    <col min="9" max="9" width="14.00390625" style="247" customWidth="1"/>
    <col min="10" max="10" width="40.57421875" style="1" customWidth="1"/>
    <col min="11" max="11" width="17.8515625" style="1" customWidth="1"/>
    <col min="12" max="12" width="63.421875" style="1" customWidth="1"/>
    <col min="13" max="16384" width="9.140625" style="1" customWidth="1"/>
  </cols>
  <sheetData>
    <row r="1" spans="1:2" ht="18.75">
      <c r="A1" s="51"/>
      <c r="B1" s="52"/>
    </row>
    <row r="2" spans="1:5" ht="15.75">
      <c r="A2" s="607" t="s">
        <v>386</v>
      </c>
      <c r="B2" s="607"/>
      <c r="C2" s="607"/>
      <c r="D2" s="5"/>
      <c r="E2" s="50" t="s">
        <v>229</v>
      </c>
    </row>
    <row r="3" spans="1:11" ht="47.25" customHeight="1">
      <c r="A3" s="608" t="s">
        <v>385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</row>
    <row r="4" spans="1:11" ht="29.25" customHeight="1">
      <c r="A4" s="609" t="s">
        <v>535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</row>
    <row r="5" spans="1:11" ht="40.5" customHeight="1">
      <c r="A5" s="604" t="s">
        <v>1</v>
      </c>
      <c r="B5" s="604" t="s">
        <v>0</v>
      </c>
      <c r="C5" s="604" t="s">
        <v>216</v>
      </c>
      <c r="D5" s="604" t="s">
        <v>217</v>
      </c>
      <c r="E5" s="604" t="s">
        <v>203</v>
      </c>
      <c r="F5" s="610" t="s">
        <v>462</v>
      </c>
      <c r="G5" s="610"/>
      <c r="H5" s="605" t="s">
        <v>498</v>
      </c>
      <c r="I5" s="612" t="s">
        <v>537</v>
      </c>
      <c r="J5" s="611" t="s">
        <v>387</v>
      </c>
      <c r="K5" s="611" t="s">
        <v>389</v>
      </c>
    </row>
    <row r="6" spans="1:11" ht="48.75" customHeight="1">
      <c r="A6" s="604"/>
      <c r="B6" s="604"/>
      <c r="C6" s="604"/>
      <c r="D6" s="604"/>
      <c r="E6" s="604"/>
      <c r="F6" s="303" t="s">
        <v>428</v>
      </c>
      <c r="G6" s="295" t="s">
        <v>461</v>
      </c>
      <c r="H6" s="606"/>
      <c r="I6" s="613"/>
      <c r="J6" s="611"/>
      <c r="K6" s="611"/>
    </row>
    <row r="7" spans="1:11" s="22" customFormat="1" ht="15">
      <c r="A7" s="6" t="s">
        <v>131</v>
      </c>
      <c r="B7" s="7">
        <v>2</v>
      </c>
      <c r="C7" s="7">
        <v>3</v>
      </c>
      <c r="D7" s="8">
        <v>4</v>
      </c>
      <c r="E7" s="7">
        <v>5</v>
      </c>
      <c r="F7" s="356"/>
      <c r="G7" s="356"/>
      <c r="H7" s="356">
        <v>6</v>
      </c>
      <c r="I7" s="412"/>
      <c r="J7" s="357">
        <v>7</v>
      </c>
      <c r="K7" s="357">
        <v>8</v>
      </c>
    </row>
    <row r="8" spans="1:12" s="22" customFormat="1" ht="27" customHeight="1">
      <c r="A8" s="337"/>
      <c r="B8" s="338"/>
      <c r="C8" s="338"/>
      <c r="D8" s="339"/>
      <c r="E8" s="338"/>
      <c r="F8" s="335" t="e">
        <f>F9+F24+F28+F40+F76+F102+F121+F125+F139+F141+F147+F150+F160+F164+F168+F184+F200+F204+#REF!+F213+F230</f>
        <v>#REF!</v>
      </c>
      <c r="G8" s="335" t="e">
        <f>G9+G24+G28+G40+G76+G102+G121+G125+G139+G141+G147+G150+G160+G164+G168+G184+G200+G204+#REF!+G213+G230</f>
        <v>#REF!</v>
      </c>
      <c r="H8" s="335"/>
      <c r="I8" s="413"/>
      <c r="J8" s="336"/>
      <c r="K8" s="336"/>
      <c r="L8" s="342"/>
    </row>
    <row r="9" spans="1:11" ht="15.75" customHeight="1">
      <c r="A9" s="9">
        <v>1</v>
      </c>
      <c r="B9" s="620" t="s">
        <v>523</v>
      </c>
      <c r="C9" s="620"/>
      <c r="D9" s="620"/>
      <c r="E9" s="620"/>
      <c r="F9" s="196">
        <f>SUM(F10:F23)</f>
        <v>3339</v>
      </c>
      <c r="G9" s="196" t="e">
        <f>SUM(G10:G23)</f>
        <v>#REF!</v>
      </c>
      <c r="H9" s="196"/>
      <c r="I9" s="250"/>
      <c r="J9" s="172"/>
      <c r="K9" s="171"/>
    </row>
    <row r="10" spans="1:11" ht="33" customHeight="1">
      <c r="A10" s="498" t="s">
        <v>215</v>
      </c>
      <c r="B10" s="492" t="s">
        <v>133</v>
      </c>
      <c r="C10" s="492" t="s">
        <v>522</v>
      </c>
      <c r="D10" s="7">
        <v>1</v>
      </c>
      <c r="E10" s="134" t="s">
        <v>275</v>
      </c>
      <c r="F10" s="305">
        <v>48</v>
      </c>
      <c r="G10" s="296" t="e">
        <f>#REF!*F10</f>
        <v>#REF!</v>
      </c>
      <c r="H10" s="495">
        <v>1420</v>
      </c>
      <c r="I10" s="418">
        <v>3150</v>
      </c>
      <c r="J10" s="449" t="s">
        <v>429</v>
      </c>
      <c r="K10" s="214" t="s">
        <v>390</v>
      </c>
    </row>
    <row r="11" spans="1:11" ht="23.25" customHeight="1">
      <c r="A11" s="499"/>
      <c r="B11" s="493"/>
      <c r="C11" s="493"/>
      <c r="D11" s="7">
        <v>2</v>
      </c>
      <c r="E11" s="134" t="s">
        <v>276</v>
      </c>
      <c r="F11" s="305">
        <v>1197</v>
      </c>
      <c r="G11" s="296" t="e">
        <f>#REF!*F11</f>
        <v>#REF!</v>
      </c>
      <c r="H11" s="496"/>
      <c r="I11" s="418">
        <v>3150</v>
      </c>
      <c r="J11" s="449" t="s">
        <v>429</v>
      </c>
      <c r="K11" s="214" t="s">
        <v>390</v>
      </c>
    </row>
    <row r="12" spans="1:11" ht="24">
      <c r="A12" s="500"/>
      <c r="B12" s="494"/>
      <c r="C12" s="494"/>
      <c r="D12" s="7">
        <v>3</v>
      </c>
      <c r="E12" s="134" t="s">
        <v>157</v>
      </c>
      <c r="F12" s="305">
        <v>49</v>
      </c>
      <c r="G12" s="296" t="e">
        <f>#REF!*F12</f>
        <v>#REF!</v>
      </c>
      <c r="H12" s="497"/>
      <c r="I12" s="418">
        <v>3150</v>
      </c>
      <c r="J12" s="449" t="s">
        <v>429</v>
      </c>
      <c r="K12" s="214" t="s">
        <v>390</v>
      </c>
    </row>
    <row r="13" spans="1:11" ht="18" customHeight="1">
      <c r="A13" s="33"/>
      <c r="B13" s="46"/>
      <c r="C13" s="34"/>
      <c r="D13" s="348"/>
      <c r="E13" s="35"/>
      <c r="F13" s="307"/>
      <c r="G13" s="253"/>
      <c r="H13" s="426"/>
      <c r="I13" s="476"/>
      <c r="J13" s="450"/>
      <c r="K13" s="35"/>
    </row>
    <row r="14" spans="1:11" ht="23.25" customHeight="1">
      <c r="A14" s="498" t="s">
        <v>214</v>
      </c>
      <c r="B14" s="492" t="s">
        <v>133</v>
      </c>
      <c r="C14" s="492" t="s">
        <v>521</v>
      </c>
      <c r="D14" s="7">
        <v>1</v>
      </c>
      <c r="E14" s="10" t="s">
        <v>156</v>
      </c>
      <c r="F14" s="305">
        <v>840</v>
      </c>
      <c r="G14" s="296" t="e">
        <f>#REF!*F14</f>
        <v>#REF!</v>
      </c>
      <c r="H14" s="495">
        <v>1185</v>
      </c>
      <c r="I14" s="418">
        <v>3145</v>
      </c>
      <c r="J14" s="449" t="s">
        <v>429</v>
      </c>
      <c r="K14" s="214" t="s">
        <v>390</v>
      </c>
    </row>
    <row r="15" spans="1:11" ht="24">
      <c r="A15" s="499"/>
      <c r="B15" s="493"/>
      <c r="C15" s="493"/>
      <c r="D15" s="7">
        <v>2</v>
      </c>
      <c r="E15" s="10" t="s">
        <v>155</v>
      </c>
      <c r="F15" s="305">
        <v>4</v>
      </c>
      <c r="G15" s="296" t="e">
        <f>#REF!*F15</f>
        <v>#REF!</v>
      </c>
      <c r="H15" s="496"/>
      <c r="I15" s="418">
        <v>3145</v>
      </c>
      <c r="J15" s="449" t="s">
        <v>429</v>
      </c>
      <c r="K15" s="214" t="s">
        <v>390</v>
      </c>
    </row>
    <row r="16" spans="1:11" ht="35.25" customHeight="1">
      <c r="A16" s="500"/>
      <c r="B16" s="494"/>
      <c r="C16" s="494"/>
      <c r="D16" s="7">
        <v>3</v>
      </c>
      <c r="E16" s="10" t="s">
        <v>154</v>
      </c>
      <c r="F16" s="305">
        <v>248</v>
      </c>
      <c r="G16" s="296" t="e">
        <f>#REF!*F16</f>
        <v>#REF!</v>
      </c>
      <c r="H16" s="497"/>
      <c r="I16" s="418">
        <v>3145</v>
      </c>
      <c r="J16" s="449" t="s">
        <v>429</v>
      </c>
      <c r="K16" s="214" t="s">
        <v>390</v>
      </c>
    </row>
    <row r="17" spans="1:11" ht="22.5" customHeight="1">
      <c r="A17" s="33"/>
      <c r="B17" s="46"/>
      <c r="C17" s="34"/>
      <c r="D17" s="348"/>
      <c r="E17" s="35"/>
      <c r="F17" s="307"/>
      <c r="G17" s="253"/>
      <c r="H17" s="426"/>
      <c r="I17" s="476"/>
      <c r="J17" s="450"/>
      <c r="K17" s="35"/>
    </row>
    <row r="18" spans="1:11" s="2" customFormat="1" ht="25.5" customHeight="1">
      <c r="A18" s="561" t="s">
        <v>213</v>
      </c>
      <c r="B18" s="492" t="s">
        <v>133</v>
      </c>
      <c r="C18" s="614" t="s">
        <v>520</v>
      </c>
      <c r="D18" s="7">
        <v>1</v>
      </c>
      <c r="E18" s="10" t="s">
        <v>152</v>
      </c>
      <c r="F18" s="305">
        <v>680</v>
      </c>
      <c r="G18" s="296" t="e">
        <f>#REF!*F18</f>
        <v>#REF!</v>
      </c>
      <c r="H18" s="495">
        <v>970</v>
      </c>
      <c r="I18" s="418">
        <v>1900</v>
      </c>
      <c r="J18" s="449" t="s">
        <v>429</v>
      </c>
      <c r="K18" s="214" t="s">
        <v>390</v>
      </c>
    </row>
    <row r="19" spans="1:11" s="2" customFormat="1" ht="24" customHeight="1">
      <c r="A19" s="561"/>
      <c r="B19" s="494"/>
      <c r="C19" s="615"/>
      <c r="D19" s="7">
        <v>2</v>
      </c>
      <c r="E19" s="10" t="s">
        <v>148</v>
      </c>
      <c r="F19" s="305">
        <v>215</v>
      </c>
      <c r="G19" s="296" t="e">
        <f>#REF!*F19</f>
        <v>#REF!</v>
      </c>
      <c r="H19" s="497"/>
      <c r="I19" s="418">
        <v>2000</v>
      </c>
      <c r="J19" s="449" t="s">
        <v>429</v>
      </c>
      <c r="K19" s="214" t="s">
        <v>390</v>
      </c>
    </row>
    <row r="20" spans="1:11" s="2" customFormat="1" ht="18" customHeight="1">
      <c r="A20" s="152"/>
      <c r="B20" s="46"/>
      <c r="C20" s="34"/>
      <c r="D20" s="348"/>
      <c r="E20" s="35"/>
      <c r="F20" s="307"/>
      <c r="G20" s="253"/>
      <c r="H20" s="426"/>
      <c r="I20" s="476"/>
      <c r="J20" s="450"/>
      <c r="K20" s="35"/>
    </row>
    <row r="21" spans="1:11" s="2" customFormat="1" ht="27.75" customHeight="1">
      <c r="A21" s="498" t="s">
        <v>212</v>
      </c>
      <c r="B21" s="492" t="s">
        <v>133</v>
      </c>
      <c r="C21" s="616" t="s">
        <v>519</v>
      </c>
      <c r="D21" s="7">
        <v>1</v>
      </c>
      <c r="E21" s="10" t="s">
        <v>149</v>
      </c>
      <c r="F21" s="305">
        <v>41</v>
      </c>
      <c r="G21" s="251" t="e">
        <f>#REF!*F21</f>
        <v>#REF!</v>
      </c>
      <c r="H21" s="495">
        <v>65</v>
      </c>
      <c r="I21" s="418">
        <v>3240</v>
      </c>
      <c r="J21" s="449" t="s">
        <v>429</v>
      </c>
      <c r="K21" s="214" t="s">
        <v>390</v>
      </c>
    </row>
    <row r="22" spans="1:11" s="2" customFormat="1" ht="29.25" customHeight="1">
      <c r="A22" s="499"/>
      <c r="B22" s="493"/>
      <c r="C22" s="616"/>
      <c r="D22" s="7">
        <v>2</v>
      </c>
      <c r="E22" s="10" t="s">
        <v>150</v>
      </c>
      <c r="F22" s="305">
        <v>1</v>
      </c>
      <c r="G22" s="251" t="e">
        <f>#REF!*F22</f>
        <v>#REF!</v>
      </c>
      <c r="H22" s="496"/>
      <c r="I22" s="418">
        <v>3240</v>
      </c>
      <c r="J22" s="449" t="s">
        <v>429</v>
      </c>
      <c r="K22" s="214" t="s">
        <v>390</v>
      </c>
    </row>
    <row r="23" spans="1:11" s="2" customFormat="1" ht="27" customHeight="1">
      <c r="A23" s="500"/>
      <c r="B23" s="494"/>
      <c r="C23" s="616"/>
      <c r="D23" s="7">
        <v>3</v>
      </c>
      <c r="E23" s="10" t="s">
        <v>151</v>
      </c>
      <c r="F23" s="305">
        <v>16</v>
      </c>
      <c r="G23" s="251" t="e">
        <f>#REF!*F23</f>
        <v>#REF!</v>
      </c>
      <c r="H23" s="497"/>
      <c r="I23" s="418">
        <v>4400</v>
      </c>
      <c r="J23" s="449" t="s">
        <v>429</v>
      </c>
      <c r="K23" s="214" t="s">
        <v>390</v>
      </c>
    </row>
    <row r="24" spans="1:11" ht="38.25" customHeight="1">
      <c r="A24" s="12">
        <v>2</v>
      </c>
      <c r="B24" s="489" t="s">
        <v>524</v>
      </c>
      <c r="C24" s="490"/>
      <c r="D24" s="490"/>
      <c r="E24" s="491"/>
      <c r="F24" s="354">
        <f>SUM(F25:F27)</f>
        <v>308</v>
      </c>
      <c r="G24" s="355" t="e">
        <f>SUM(G25:G27)</f>
        <v>#REF!</v>
      </c>
      <c r="H24" s="427"/>
      <c r="I24" s="351"/>
      <c r="J24" s="451"/>
      <c r="K24" s="224"/>
    </row>
    <row r="25" spans="1:11" ht="21.75" customHeight="1">
      <c r="A25" s="498" t="s">
        <v>45</v>
      </c>
      <c r="B25" s="492" t="s">
        <v>515</v>
      </c>
      <c r="C25" s="601"/>
      <c r="D25" s="7">
        <v>1</v>
      </c>
      <c r="E25" s="10" t="s">
        <v>145</v>
      </c>
      <c r="F25" s="305">
        <v>113</v>
      </c>
      <c r="G25" s="251" t="e">
        <f>#REF!*F25</f>
        <v>#REF!</v>
      </c>
      <c r="H25" s="495">
        <v>300</v>
      </c>
      <c r="I25" s="418">
        <v>730</v>
      </c>
      <c r="J25" s="449" t="s">
        <v>429</v>
      </c>
      <c r="K25" s="214" t="s">
        <v>390</v>
      </c>
    </row>
    <row r="26" spans="1:11" ht="20.25" customHeight="1">
      <c r="A26" s="499"/>
      <c r="B26" s="493"/>
      <c r="C26" s="602"/>
      <c r="D26" s="7">
        <v>2</v>
      </c>
      <c r="E26" s="10" t="s">
        <v>146</v>
      </c>
      <c r="F26" s="305">
        <v>163</v>
      </c>
      <c r="G26" s="251" t="e">
        <f>#REF!*F26</f>
        <v>#REF!</v>
      </c>
      <c r="H26" s="497"/>
      <c r="I26" s="418">
        <v>490</v>
      </c>
      <c r="J26" s="449" t="s">
        <v>429</v>
      </c>
      <c r="K26" s="214" t="s">
        <v>390</v>
      </c>
    </row>
    <row r="27" spans="1:11" ht="24">
      <c r="A27" s="500"/>
      <c r="B27" s="494"/>
      <c r="C27" s="603"/>
      <c r="D27" s="7">
        <v>3</v>
      </c>
      <c r="E27" s="10" t="s">
        <v>147</v>
      </c>
      <c r="F27" s="305">
        <v>32</v>
      </c>
      <c r="G27" s="251" t="e">
        <f>#REF!*F27</f>
        <v>#REF!</v>
      </c>
      <c r="H27" s="428">
        <v>35</v>
      </c>
      <c r="I27" s="418">
        <v>5000</v>
      </c>
      <c r="J27" s="449" t="s">
        <v>429</v>
      </c>
      <c r="K27" s="214" t="s">
        <v>390</v>
      </c>
    </row>
    <row r="28" spans="1:11" ht="35.25" customHeight="1">
      <c r="A28" s="15">
        <v>3</v>
      </c>
      <c r="B28" s="489" t="s">
        <v>516</v>
      </c>
      <c r="C28" s="490"/>
      <c r="D28" s="490"/>
      <c r="E28" s="491"/>
      <c r="F28" s="354">
        <f>SUM(F29:F39)</f>
        <v>1797</v>
      </c>
      <c r="G28" s="355" t="e">
        <f>SUM(G29:G39)</f>
        <v>#REF!</v>
      </c>
      <c r="H28" s="427"/>
      <c r="I28" s="351"/>
      <c r="J28" s="451"/>
      <c r="K28" s="224"/>
    </row>
    <row r="29" spans="1:11" ht="25.5" customHeight="1">
      <c r="A29" s="498" t="s">
        <v>211</v>
      </c>
      <c r="B29" s="492" t="s">
        <v>137</v>
      </c>
      <c r="C29" s="576" t="s">
        <v>518</v>
      </c>
      <c r="D29" s="23">
        <v>1</v>
      </c>
      <c r="E29" s="10" t="s">
        <v>46</v>
      </c>
      <c r="F29" s="305">
        <v>303</v>
      </c>
      <c r="G29" s="251" t="e">
        <f>#REF!*F29</f>
        <v>#REF!</v>
      </c>
      <c r="H29" s="495">
        <v>1000</v>
      </c>
      <c r="I29" s="418">
        <v>1080</v>
      </c>
      <c r="J29" s="449" t="s">
        <v>429</v>
      </c>
      <c r="K29" s="214" t="s">
        <v>390</v>
      </c>
    </row>
    <row r="30" spans="1:11" ht="21.75" customHeight="1">
      <c r="A30" s="499"/>
      <c r="B30" s="493"/>
      <c r="C30" s="577"/>
      <c r="D30" s="23">
        <v>2</v>
      </c>
      <c r="E30" s="10" t="s">
        <v>47</v>
      </c>
      <c r="F30" s="305">
        <v>71</v>
      </c>
      <c r="G30" s="251" t="e">
        <f>#REF!*F30</f>
        <v>#REF!</v>
      </c>
      <c r="H30" s="496"/>
      <c r="I30" s="418">
        <v>660</v>
      </c>
      <c r="J30" s="449" t="s">
        <v>429</v>
      </c>
      <c r="K30" s="214" t="s">
        <v>390</v>
      </c>
    </row>
    <row r="31" spans="1:11" ht="21" customHeight="1">
      <c r="A31" s="499"/>
      <c r="B31" s="493"/>
      <c r="C31" s="577"/>
      <c r="D31" s="404" t="s">
        <v>211</v>
      </c>
      <c r="E31" s="10" t="s">
        <v>196</v>
      </c>
      <c r="F31" s="305">
        <v>20</v>
      </c>
      <c r="G31" s="251" t="e">
        <f>#REF!*F31</f>
        <v>#REF!</v>
      </c>
      <c r="H31" s="496"/>
      <c r="I31" s="418">
        <v>850</v>
      </c>
      <c r="J31" s="449" t="s">
        <v>429</v>
      </c>
      <c r="K31" s="214" t="s">
        <v>390</v>
      </c>
    </row>
    <row r="32" spans="1:11" ht="24">
      <c r="A32" s="500"/>
      <c r="B32" s="493"/>
      <c r="C32" s="581"/>
      <c r="D32" s="404" t="s">
        <v>210</v>
      </c>
      <c r="E32" s="134" t="s">
        <v>187</v>
      </c>
      <c r="F32" s="305">
        <v>533</v>
      </c>
      <c r="G32" s="251" t="e">
        <f>#REF!*F32</f>
        <v>#REF!</v>
      </c>
      <c r="H32" s="497"/>
      <c r="I32" s="418">
        <v>920</v>
      </c>
      <c r="J32" s="449" t="s">
        <v>429</v>
      </c>
      <c r="K32" s="214" t="s">
        <v>390</v>
      </c>
    </row>
    <row r="33" spans="1:11" ht="35.25" customHeight="1">
      <c r="A33" s="33"/>
      <c r="B33" s="35"/>
      <c r="C33" s="35"/>
      <c r="D33" s="36"/>
      <c r="E33" s="35"/>
      <c r="F33" s="310"/>
      <c r="G33" s="298"/>
      <c r="H33" s="429"/>
      <c r="I33" s="477"/>
      <c r="J33" s="451"/>
      <c r="K33" s="224"/>
    </row>
    <row r="34" spans="1:12" ht="22.5" customHeight="1">
      <c r="A34" s="561" t="s">
        <v>210</v>
      </c>
      <c r="B34" s="576" t="s">
        <v>137</v>
      </c>
      <c r="C34" s="575" t="s">
        <v>158</v>
      </c>
      <c r="D34" s="23">
        <v>1</v>
      </c>
      <c r="E34" s="10" t="s">
        <v>48</v>
      </c>
      <c r="F34" s="305">
        <v>191</v>
      </c>
      <c r="G34" s="251" t="e">
        <f>#REF!*F34</f>
        <v>#REF!</v>
      </c>
      <c r="H34" s="617">
        <v>233</v>
      </c>
      <c r="I34" s="478">
        <v>1075</v>
      </c>
      <c r="J34" s="449" t="s">
        <v>429</v>
      </c>
      <c r="K34" s="214" t="s">
        <v>390</v>
      </c>
      <c r="L34" s="294"/>
    </row>
    <row r="35" spans="1:12" ht="51" customHeight="1">
      <c r="A35" s="561"/>
      <c r="B35" s="577"/>
      <c r="C35" s="575"/>
      <c r="D35" s="23">
        <v>2</v>
      </c>
      <c r="E35" s="10" t="s">
        <v>47</v>
      </c>
      <c r="F35" s="305">
        <v>24</v>
      </c>
      <c r="G35" s="251" t="e">
        <f>#REF!*F35</f>
        <v>#REF!</v>
      </c>
      <c r="H35" s="618"/>
      <c r="I35" s="478">
        <v>1075</v>
      </c>
      <c r="J35" s="449" t="s">
        <v>429</v>
      </c>
      <c r="K35" s="214" t="s">
        <v>390</v>
      </c>
      <c r="L35" s="294"/>
    </row>
    <row r="36" spans="1:12" ht="34.5" customHeight="1">
      <c r="A36" s="33"/>
      <c r="B36" s="35"/>
      <c r="C36" s="35"/>
      <c r="D36" s="36"/>
      <c r="E36" s="35"/>
      <c r="F36" s="310"/>
      <c r="G36" s="298"/>
      <c r="H36" s="430"/>
      <c r="I36" s="255"/>
      <c r="J36" s="451"/>
      <c r="K36" s="224"/>
      <c r="L36" s="294"/>
    </row>
    <row r="37" spans="1:12" ht="23.25" customHeight="1">
      <c r="A37" s="498" t="s">
        <v>49</v>
      </c>
      <c r="B37" s="492" t="s">
        <v>137</v>
      </c>
      <c r="C37" s="590" t="s">
        <v>517</v>
      </c>
      <c r="D37" s="32">
        <v>1</v>
      </c>
      <c r="E37" s="103" t="s">
        <v>188</v>
      </c>
      <c r="F37" s="305">
        <v>87</v>
      </c>
      <c r="G37" s="251" t="e">
        <f>#REF!*F37</f>
        <v>#REF!</v>
      </c>
      <c r="H37" s="617">
        <v>720</v>
      </c>
      <c r="I37" s="478">
        <v>110</v>
      </c>
      <c r="J37" s="449" t="s">
        <v>429</v>
      </c>
      <c r="K37" s="214" t="s">
        <v>390</v>
      </c>
      <c r="L37" s="294"/>
    </row>
    <row r="38" spans="1:12" ht="20.25" customHeight="1">
      <c r="A38" s="499"/>
      <c r="B38" s="493"/>
      <c r="C38" s="591"/>
      <c r="D38" s="53">
        <v>2</v>
      </c>
      <c r="E38" s="117" t="s">
        <v>189</v>
      </c>
      <c r="F38" s="305">
        <v>565</v>
      </c>
      <c r="G38" s="251" t="e">
        <f>#REF!*F38</f>
        <v>#REF!</v>
      </c>
      <c r="H38" s="618"/>
      <c r="I38" s="478">
        <v>60</v>
      </c>
      <c r="J38" s="449" t="s">
        <v>429</v>
      </c>
      <c r="K38" s="214" t="s">
        <v>390</v>
      </c>
      <c r="L38" s="294"/>
    </row>
    <row r="39" spans="1:11" ht="30" customHeight="1">
      <c r="A39" s="500"/>
      <c r="B39" s="494"/>
      <c r="C39" s="592"/>
      <c r="D39" s="32">
        <v>3</v>
      </c>
      <c r="E39" s="134" t="s">
        <v>339</v>
      </c>
      <c r="F39" s="305">
        <v>3</v>
      </c>
      <c r="G39" s="251" t="e">
        <f>#REF!*F39</f>
        <v>#REF!</v>
      </c>
      <c r="H39" s="619"/>
      <c r="I39" s="478">
        <v>100</v>
      </c>
      <c r="J39" s="449" t="s">
        <v>429</v>
      </c>
      <c r="K39" s="214" t="s">
        <v>390</v>
      </c>
    </row>
    <row r="40" spans="1:11" ht="29.25" customHeight="1">
      <c r="A40" s="9" t="s">
        <v>50</v>
      </c>
      <c r="B40" s="489" t="s">
        <v>485</v>
      </c>
      <c r="C40" s="490"/>
      <c r="D40" s="490"/>
      <c r="E40" s="491"/>
      <c r="F40" s="191">
        <f>SUM(F41:F75)</f>
        <v>47145</v>
      </c>
      <c r="G40" s="256" t="e">
        <f>SUM(G41:G75)</f>
        <v>#REF!</v>
      </c>
      <c r="H40" s="431"/>
      <c r="I40" s="256"/>
      <c r="J40" s="452"/>
      <c r="K40" s="222"/>
    </row>
    <row r="41" spans="1:11" s="2" customFormat="1" ht="38.25" customHeight="1">
      <c r="A41" s="554" t="s">
        <v>209</v>
      </c>
      <c r="B41" s="621" t="s">
        <v>141</v>
      </c>
      <c r="C41" s="359" t="s">
        <v>484</v>
      </c>
      <c r="D41" s="23">
        <v>1</v>
      </c>
      <c r="E41" s="362" t="s">
        <v>509</v>
      </c>
      <c r="F41" s="311" t="s">
        <v>393</v>
      </c>
      <c r="G41" s="299"/>
      <c r="H41" s="617">
        <v>42500</v>
      </c>
      <c r="I41" s="479">
        <v>180</v>
      </c>
      <c r="J41" s="449" t="s">
        <v>429</v>
      </c>
      <c r="K41" s="214" t="s">
        <v>390</v>
      </c>
    </row>
    <row r="42" spans="1:11" s="2" customFormat="1" ht="27" customHeight="1">
      <c r="A42" s="554"/>
      <c r="B42" s="621"/>
      <c r="C42" s="360"/>
      <c r="D42" s="23">
        <v>2</v>
      </c>
      <c r="E42" s="10" t="s">
        <v>419</v>
      </c>
      <c r="F42" s="305">
        <v>38259</v>
      </c>
      <c r="G42" s="251" t="e">
        <f>#REF!*F42</f>
        <v>#REF!</v>
      </c>
      <c r="H42" s="618"/>
      <c r="I42" s="478">
        <v>500</v>
      </c>
      <c r="J42" s="449" t="s">
        <v>429</v>
      </c>
      <c r="K42" s="214" t="s">
        <v>390</v>
      </c>
    </row>
    <row r="43" spans="1:11" s="2" customFormat="1" ht="27" customHeight="1">
      <c r="A43" s="554"/>
      <c r="B43" s="621"/>
      <c r="C43" s="360"/>
      <c r="D43" s="23">
        <v>3</v>
      </c>
      <c r="E43" s="10" t="s">
        <v>52</v>
      </c>
      <c r="F43" s="305"/>
      <c r="G43" s="251"/>
      <c r="H43" s="618"/>
      <c r="I43" s="479">
        <v>750</v>
      </c>
      <c r="J43" s="449" t="s">
        <v>429</v>
      </c>
      <c r="K43" s="214" t="s">
        <v>390</v>
      </c>
    </row>
    <row r="44" spans="1:11" s="2" customFormat="1" ht="27" customHeight="1">
      <c r="A44" s="554"/>
      <c r="B44" s="621"/>
      <c r="C44" s="360"/>
      <c r="D44" s="23">
        <v>4</v>
      </c>
      <c r="E44" s="10" t="s">
        <v>53</v>
      </c>
      <c r="F44" s="305"/>
      <c r="G44" s="251"/>
      <c r="H44" s="618"/>
      <c r="I44" s="479">
        <v>900</v>
      </c>
      <c r="J44" s="449" t="s">
        <v>429</v>
      </c>
      <c r="K44" s="214" t="s">
        <v>390</v>
      </c>
    </row>
    <row r="45" spans="1:11" s="2" customFormat="1" ht="27.75" customHeight="1">
      <c r="A45" s="589"/>
      <c r="B45" s="622"/>
      <c r="C45" s="361"/>
      <c r="D45" s="23">
        <v>5</v>
      </c>
      <c r="E45" s="10" t="s">
        <v>420</v>
      </c>
      <c r="F45" s="305">
        <v>27</v>
      </c>
      <c r="G45" s="251" t="e">
        <f>#REF!*F45</f>
        <v>#REF!</v>
      </c>
      <c r="H45" s="619"/>
      <c r="I45" s="478">
        <v>1327.5</v>
      </c>
      <c r="J45" s="449" t="s">
        <v>429</v>
      </c>
      <c r="K45" s="214" t="s">
        <v>390</v>
      </c>
    </row>
    <row r="46" spans="1:11" s="2" customFormat="1" ht="14.25" customHeight="1">
      <c r="A46" s="104"/>
      <c r="B46" s="104"/>
      <c r="C46" s="104"/>
      <c r="D46" s="104"/>
      <c r="E46" s="104"/>
      <c r="F46" s="312"/>
      <c r="G46" s="257"/>
      <c r="H46" s="365"/>
      <c r="I46" s="480"/>
      <c r="J46" s="453"/>
      <c r="K46" s="104"/>
    </row>
    <row r="47" spans="1:11" ht="15">
      <c r="A47" s="344" t="s">
        <v>208</v>
      </c>
      <c r="B47" s="113" t="s">
        <v>139</v>
      </c>
      <c r="C47" s="358" t="s">
        <v>59</v>
      </c>
      <c r="D47" s="110"/>
      <c r="E47" s="134"/>
      <c r="F47" s="313"/>
      <c r="G47" s="258"/>
      <c r="H47" s="432"/>
      <c r="I47" s="258"/>
      <c r="J47" s="454"/>
      <c r="K47" s="116"/>
    </row>
    <row r="48" spans="1:11" ht="35.25" customHeight="1">
      <c r="A48" s="13" t="s">
        <v>55</v>
      </c>
      <c r="B48" s="45" t="s">
        <v>141</v>
      </c>
      <c r="C48" s="358" t="s">
        <v>59</v>
      </c>
      <c r="D48" s="23" t="s">
        <v>215</v>
      </c>
      <c r="E48" s="10" t="s">
        <v>463</v>
      </c>
      <c r="F48" s="311">
        <v>348</v>
      </c>
      <c r="G48" s="270" t="e">
        <f>#REF!*F48</f>
        <v>#REF!</v>
      </c>
      <c r="H48" s="433">
        <v>1300</v>
      </c>
      <c r="I48" s="481">
        <v>930</v>
      </c>
      <c r="J48" s="449" t="s">
        <v>429</v>
      </c>
      <c r="K48" s="213" t="s">
        <v>510</v>
      </c>
    </row>
    <row r="49" spans="1:11" ht="15.75" customHeight="1">
      <c r="A49" s="104"/>
      <c r="B49" s="151"/>
      <c r="C49" s="151"/>
      <c r="D49" s="37"/>
      <c r="E49" s="122"/>
      <c r="F49" s="314"/>
      <c r="G49" s="259"/>
      <c r="H49" s="434"/>
      <c r="I49" s="414"/>
      <c r="J49" s="455"/>
      <c r="K49" s="122"/>
    </row>
    <row r="50" spans="1:11" s="2" customFormat="1" ht="28.5" customHeight="1">
      <c r="A50" s="498" t="s">
        <v>56</v>
      </c>
      <c r="B50" s="492" t="s">
        <v>141</v>
      </c>
      <c r="C50" s="492" t="s">
        <v>57</v>
      </c>
      <c r="D50" s="23">
        <v>1</v>
      </c>
      <c r="E50" s="10" t="s">
        <v>192</v>
      </c>
      <c r="F50" s="305">
        <v>1803</v>
      </c>
      <c r="G50" s="251" t="e">
        <f>#REF!*F50</f>
        <v>#REF!</v>
      </c>
      <c r="H50" s="495">
        <v>2840</v>
      </c>
      <c r="I50" s="418">
        <v>970</v>
      </c>
      <c r="J50" s="449" t="s">
        <v>429</v>
      </c>
      <c r="K50" s="213" t="s">
        <v>510</v>
      </c>
    </row>
    <row r="51" spans="1:11" s="2" customFormat="1" ht="36">
      <c r="A51" s="499"/>
      <c r="B51" s="493"/>
      <c r="C51" s="493"/>
      <c r="D51" s="23">
        <v>2</v>
      </c>
      <c r="E51" s="10" t="s">
        <v>144</v>
      </c>
      <c r="F51" s="305">
        <v>1</v>
      </c>
      <c r="G51" s="251" t="e">
        <f>#REF!*F51</f>
        <v>#REF!</v>
      </c>
      <c r="H51" s="496"/>
      <c r="I51" s="418">
        <v>1030</v>
      </c>
      <c r="J51" s="449" t="s">
        <v>429</v>
      </c>
      <c r="K51" s="213" t="s">
        <v>510</v>
      </c>
    </row>
    <row r="52" spans="1:11" s="2" customFormat="1" ht="36">
      <c r="A52" s="499"/>
      <c r="B52" s="493"/>
      <c r="C52" s="493"/>
      <c r="D52" s="6" t="s">
        <v>231</v>
      </c>
      <c r="E52" s="134" t="s">
        <v>197</v>
      </c>
      <c r="F52" s="305">
        <v>571</v>
      </c>
      <c r="G52" s="251" t="e">
        <f>#REF!*F52</f>
        <v>#REF!</v>
      </c>
      <c r="H52" s="496"/>
      <c r="I52" s="418">
        <v>970</v>
      </c>
      <c r="J52" s="449" t="s">
        <v>429</v>
      </c>
      <c r="K52" s="213" t="s">
        <v>510</v>
      </c>
    </row>
    <row r="53" spans="1:11" s="2" customFormat="1" ht="36">
      <c r="A53" s="499"/>
      <c r="B53" s="493"/>
      <c r="C53" s="493"/>
      <c r="D53" s="23">
        <v>3</v>
      </c>
      <c r="E53" s="10" t="s">
        <v>334</v>
      </c>
      <c r="F53" s="305">
        <v>88</v>
      </c>
      <c r="G53" s="251" t="e">
        <f>#REF!*F53</f>
        <v>#REF!</v>
      </c>
      <c r="H53" s="496"/>
      <c r="I53" s="418">
        <v>900</v>
      </c>
      <c r="J53" s="449" t="s">
        <v>429</v>
      </c>
      <c r="K53" s="213" t="s">
        <v>510</v>
      </c>
    </row>
    <row r="54" spans="1:11" s="2" customFormat="1" ht="26.25" customHeight="1">
      <c r="A54" s="499"/>
      <c r="B54" s="493"/>
      <c r="C54" s="493"/>
      <c r="D54" s="138" t="s">
        <v>50</v>
      </c>
      <c r="E54" s="134" t="s">
        <v>346</v>
      </c>
      <c r="F54" s="305">
        <v>48</v>
      </c>
      <c r="G54" s="251" t="e">
        <f>#REF!*F54</f>
        <v>#REF!</v>
      </c>
      <c r="H54" s="496"/>
      <c r="I54" s="418">
        <v>1030</v>
      </c>
      <c r="J54" s="449" t="s">
        <v>429</v>
      </c>
      <c r="K54" s="213" t="s">
        <v>510</v>
      </c>
    </row>
    <row r="55" spans="1:11" s="2" customFormat="1" ht="28.5" customHeight="1">
      <c r="A55" s="156"/>
      <c r="B55" s="494"/>
      <c r="C55" s="494"/>
      <c r="D55" s="23" t="s">
        <v>421</v>
      </c>
      <c r="E55" s="49" t="s">
        <v>64</v>
      </c>
      <c r="F55" s="305">
        <v>111</v>
      </c>
      <c r="G55" s="251" t="e">
        <f>#REF!*F55</f>
        <v>#REF!</v>
      </c>
      <c r="H55" s="497"/>
      <c r="I55" s="418">
        <v>800</v>
      </c>
      <c r="J55" s="449" t="s">
        <v>429</v>
      </c>
      <c r="K55" s="213" t="s">
        <v>510</v>
      </c>
    </row>
    <row r="56" spans="1:11" s="2" customFormat="1" ht="15" customHeight="1">
      <c r="A56" s="104"/>
      <c r="B56" s="146"/>
      <c r="C56" s="122"/>
      <c r="D56" s="37"/>
      <c r="E56" s="122"/>
      <c r="F56" s="314"/>
      <c r="G56" s="259"/>
      <c r="H56" s="434"/>
      <c r="I56" s="414"/>
      <c r="J56" s="455"/>
      <c r="K56" s="122"/>
    </row>
    <row r="57" spans="1:11" ht="30" customHeight="1">
      <c r="A57" s="13" t="s">
        <v>58</v>
      </c>
      <c r="B57" s="45" t="s">
        <v>141</v>
      </c>
      <c r="C57" s="16" t="s">
        <v>59</v>
      </c>
      <c r="D57" s="23">
        <v>1</v>
      </c>
      <c r="E57" s="10" t="s">
        <v>60</v>
      </c>
      <c r="F57" s="305">
        <v>381</v>
      </c>
      <c r="G57" s="251" t="e">
        <f>#REF!*F57</f>
        <v>#REF!</v>
      </c>
      <c r="H57" s="428">
        <v>420</v>
      </c>
      <c r="I57" s="418">
        <v>1047</v>
      </c>
      <c r="J57" s="449" t="s">
        <v>429</v>
      </c>
      <c r="K57" s="213" t="s">
        <v>510</v>
      </c>
    </row>
    <row r="58" spans="1:11" ht="9.75" customHeight="1">
      <c r="A58" s="38"/>
      <c r="B58" s="47"/>
      <c r="C58" s="39"/>
      <c r="D58" s="37"/>
      <c r="E58" s="122"/>
      <c r="F58" s="314"/>
      <c r="G58" s="259"/>
      <c r="H58" s="435"/>
      <c r="I58" s="415"/>
      <c r="J58" s="455"/>
      <c r="K58" s="122"/>
    </row>
    <row r="59" spans="1:11" ht="30" customHeight="1">
      <c r="A59" s="13" t="s">
        <v>61</v>
      </c>
      <c r="B59" s="45" t="s">
        <v>141</v>
      </c>
      <c r="C59" s="16" t="s">
        <v>143</v>
      </c>
      <c r="D59" s="23">
        <v>1</v>
      </c>
      <c r="E59" s="49" t="s">
        <v>62</v>
      </c>
      <c r="F59" s="305">
        <v>319</v>
      </c>
      <c r="G59" s="251" t="e">
        <f>#REF!*F59</f>
        <v>#REF!</v>
      </c>
      <c r="H59" s="428">
        <v>350</v>
      </c>
      <c r="I59" s="418">
        <v>1047</v>
      </c>
      <c r="J59" s="449" t="s">
        <v>429</v>
      </c>
      <c r="K59" s="213" t="s">
        <v>510</v>
      </c>
    </row>
    <row r="60" spans="1:11" ht="12" customHeight="1">
      <c r="A60" s="38"/>
      <c r="B60" s="39"/>
      <c r="C60" s="41"/>
      <c r="D60" s="40"/>
      <c r="E60" s="118"/>
      <c r="F60" s="314"/>
      <c r="G60" s="259"/>
      <c r="H60" s="435"/>
      <c r="I60" s="415"/>
      <c r="J60" s="455"/>
      <c r="K60" s="122"/>
    </row>
    <row r="61" spans="1:11" s="2" customFormat="1" ht="30" customHeight="1">
      <c r="A61" s="13" t="s">
        <v>207</v>
      </c>
      <c r="B61" s="45" t="s">
        <v>65</v>
      </c>
      <c r="C61" s="501" t="s">
        <v>65</v>
      </c>
      <c r="D61" s="502"/>
      <c r="E61" s="503"/>
      <c r="F61" s="305">
        <v>4681</v>
      </c>
      <c r="G61" s="251" t="e">
        <f>#REF!*F61</f>
        <v>#REF!</v>
      </c>
      <c r="H61" s="428">
        <v>5100</v>
      </c>
      <c r="I61" s="418">
        <v>770</v>
      </c>
      <c r="J61" s="449" t="s">
        <v>429</v>
      </c>
      <c r="K61" s="214" t="s">
        <v>390</v>
      </c>
    </row>
    <row r="62" spans="1:11" ht="8.25" customHeight="1">
      <c r="A62" s="38"/>
      <c r="B62" s="39"/>
      <c r="C62" s="41"/>
      <c r="D62" s="40"/>
      <c r="E62" s="118"/>
      <c r="F62" s="314"/>
      <c r="G62" s="259"/>
      <c r="H62" s="435"/>
      <c r="I62" s="415"/>
      <c r="J62" s="455"/>
      <c r="K62" s="122"/>
    </row>
    <row r="63" spans="1:11" s="2" customFormat="1" ht="30" customHeight="1">
      <c r="A63" s="13" t="s">
        <v>287</v>
      </c>
      <c r="B63" s="45" t="s">
        <v>288</v>
      </c>
      <c r="C63" s="10" t="s">
        <v>290</v>
      </c>
      <c r="D63" s="102">
        <v>1</v>
      </c>
      <c r="E63" s="111" t="s">
        <v>289</v>
      </c>
      <c r="F63" s="305">
        <v>209</v>
      </c>
      <c r="G63" s="251" t="e">
        <f>#REF!*F63</f>
        <v>#REF!</v>
      </c>
      <c r="H63" s="428">
        <v>230</v>
      </c>
      <c r="I63" s="418">
        <v>280</v>
      </c>
      <c r="J63" s="449" t="s">
        <v>429</v>
      </c>
      <c r="K63" s="214" t="s">
        <v>390</v>
      </c>
    </row>
    <row r="64" spans="1:11" ht="9" customHeight="1">
      <c r="A64" s="38"/>
      <c r="B64" s="39"/>
      <c r="C64" s="41"/>
      <c r="D64" s="40"/>
      <c r="E64" s="118"/>
      <c r="F64" s="314"/>
      <c r="G64" s="259"/>
      <c r="H64" s="436"/>
      <c r="I64" s="416"/>
      <c r="J64" s="455"/>
      <c r="K64" s="122"/>
    </row>
    <row r="65" spans="1:11" s="2" customFormat="1" ht="41.25" customHeight="1">
      <c r="A65" s="347" t="s">
        <v>296</v>
      </c>
      <c r="B65" s="345" t="s">
        <v>297</v>
      </c>
      <c r="C65" s="578" t="s">
        <v>299</v>
      </c>
      <c r="D65" s="579"/>
      <c r="E65" s="580"/>
      <c r="F65" s="305">
        <v>109</v>
      </c>
      <c r="G65" s="251" t="e">
        <f>#REF!*F65</f>
        <v>#REF!</v>
      </c>
      <c r="H65" s="428">
        <v>120</v>
      </c>
      <c r="I65" s="418">
        <v>1483</v>
      </c>
      <c r="J65" s="449" t="s">
        <v>429</v>
      </c>
      <c r="K65" s="214" t="s">
        <v>390</v>
      </c>
    </row>
    <row r="66" spans="1:11" ht="8.25" customHeight="1">
      <c r="A66" s="38"/>
      <c r="B66" s="39"/>
      <c r="C66" s="41"/>
      <c r="D66" s="40"/>
      <c r="E66" s="118"/>
      <c r="F66" s="314"/>
      <c r="G66" s="259"/>
      <c r="H66" s="437"/>
      <c r="I66" s="259"/>
      <c r="J66" s="455"/>
      <c r="K66" s="122"/>
    </row>
    <row r="67" spans="1:11" s="2" customFormat="1" ht="30" customHeight="1">
      <c r="A67" s="547" t="s">
        <v>495</v>
      </c>
      <c r="B67" s="590" t="s">
        <v>300</v>
      </c>
      <c r="C67" s="108"/>
      <c r="D67" s="32">
        <v>1</v>
      </c>
      <c r="E67" s="56" t="s">
        <v>302</v>
      </c>
      <c r="F67" s="305">
        <v>17</v>
      </c>
      <c r="G67" s="251" t="e">
        <f>#REF!*F67</f>
        <v>#REF!</v>
      </c>
      <c r="H67" s="495">
        <v>120</v>
      </c>
      <c r="I67" s="418">
        <v>1200</v>
      </c>
      <c r="J67" s="449" t="s">
        <v>429</v>
      </c>
      <c r="K67" s="214" t="s">
        <v>390</v>
      </c>
    </row>
    <row r="68" spans="1:11" s="2" customFormat="1" ht="30" customHeight="1">
      <c r="A68" s="554"/>
      <c r="B68" s="591"/>
      <c r="C68" s="134"/>
      <c r="D68" s="32">
        <v>2</v>
      </c>
      <c r="E68" s="55" t="s">
        <v>303</v>
      </c>
      <c r="F68" s="320"/>
      <c r="G68" s="264"/>
      <c r="H68" s="496"/>
      <c r="I68" s="418"/>
      <c r="J68" s="449" t="s">
        <v>429</v>
      </c>
      <c r="K68" s="214" t="s">
        <v>390</v>
      </c>
    </row>
    <row r="69" spans="1:11" s="2" customFormat="1" ht="30" customHeight="1">
      <c r="A69" s="589"/>
      <c r="B69" s="592"/>
      <c r="C69" s="134"/>
      <c r="D69" s="32">
        <v>3</v>
      </c>
      <c r="E69" s="56" t="s">
        <v>304</v>
      </c>
      <c r="F69" s="305">
        <v>85</v>
      </c>
      <c r="G69" s="251" t="e">
        <f>#REF!*F69</f>
        <v>#REF!</v>
      </c>
      <c r="H69" s="497"/>
      <c r="I69" s="418">
        <v>480</v>
      </c>
      <c r="J69" s="449" t="s">
        <v>429</v>
      </c>
      <c r="K69" s="214" t="s">
        <v>390</v>
      </c>
    </row>
    <row r="70" spans="1:11" s="2" customFormat="1" ht="7.5" customHeight="1">
      <c r="A70" s="38"/>
      <c r="B70" s="39"/>
      <c r="C70" s="41"/>
      <c r="D70" s="40"/>
      <c r="E70" s="118"/>
      <c r="F70" s="314"/>
      <c r="G70" s="259"/>
      <c r="H70" s="437"/>
      <c r="I70" s="259"/>
      <c r="J70" s="455"/>
      <c r="K70" s="122"/>
    </row>
    <row r="71" spans="1:11" s="2" customFormat="1" ht="26.25" customHeight="1">
      <c r="A71" s="547" t="s">
        <v>496</v>
      </c>
      <c r="B71" s="590" t="s">
        <v>301</v>
      </c>
      <c r="C71" s="134"/>
      <c r="D71" s="32">
        <v>1</v>
      </c>
      <c r="E71" s="56" t="s">
        <v>337</v>
      </c>
      <c r="F71" s="305">
        <v>1</v>
      </c>
      <c r="G71" s="251" t="e">
        <f>#REF!*F71</f>
        <v>#REF!</v>
      </c>
      <c r="H71" s="495">
        <v>5</v>
      </c>
      <c r="I71" s="418">
        <v>480</v>
      </c>
      <c r="J71" s="449" t="s">
        <v>429</v>
      </c>
      <c r="K71" s="214" t="s">
        <v>390</v>
      </c>
    </row>
    <row r="72" spans="1:11" s="2" customFormat="1" ht="30" customHeight="1">
      <c r="A72" s="554"/>
      <c r="B72" s="591"/>
      <c r="C72" s="134"/>
      <c r="D72" s="32">
        <v>2</v>
      </c>
      <c r="E72" s="55" t="s">
        <v>335</v>
      </c>
      <c r="F72" s="320"/>
      <c r="G72" s="264"/>
      <c r="H72" s="496"/>
      <c r="I72" s="418"/>
      <c r="J72" s="449" t="s">
        <v>429</v>
      </c>
      <c r="K72" s="214" t="s">
        <v>390</v>
      </c>
    </row>
    <row r="73" spans="1:11" s="2" customFormat="1" ht="30" customHeight="1">
      <c r="A73" s="589"/>
      <c r="B73" s="592"/>
      <c r="C73" s="134"/>
      <c r="D73" s="32">
        <v>3</v>
      </c>
      <c r="E73" s="56" t="s">
        <v>307</v>
      </c>
      <c r="F73" s="305">
        <v>3</v>
      </c>
      <c r="G73" s="251" t="e">
        <f>#REF!*F73</f>
        <v>#REF!</v>
      </c>
      <c r="H73" s="497"/>
      <c r="I73" s="418">
        <v>480</v>
      </c>
      <c r="J73" s="449" t="s">
        <v>429</v>
      </c>
      <c r="K73" s="214" t="s">
        <v>390</v>
      </c>
    </row>
    <row r="74" spans="1:11" s="2" customFormat="1" ht="7.5" customHeight="1">
      <c r="A74" s="38"/>
      <c r="B74" s="39"/>
      <c r="C74" s="41"/>
      <c r="D74" s="40"/>
      <c r="E74" s="106"/>
      <c r="F74" s="317"/>
      <c r="G74" s="261"/>
      <c r="H74" s="438"/>
      <c r="I74" s="261"/>
      <c r="J74" s="118"/>
      <c r="K74" s="106"/>
    </row>
    <row r="75" spans="1:11" s="2" customFormat="1" ht="30" customHeight="1">
      <c r="A75" s="423" t="s">
        <v>497</v>
      </c>
      <c r="B75" s="345" t="s">
        <v>340</v>
      </c>
      <c r="C75" s="345" t="s">
        <v>342</v>
      </c>
      <c r="D75" s="345">
        <v>1</v>
      </c>
      <c r="E75" s="134" t="s">
        <v>343</v>
      </c>
      <c r="F75" s="305">
        <v>84</v>
      </c>
      <c r="G75" s="251" t="e">
        <f>#REF!*F75</f>
        <v>#REF!</v>
      </c>
      <c r="H75" s="428">
        <v>100</v>
      </c>
      <c r="I75" s="418">
        <v>5000</v>
      </c>
      <c r="J75" s="449" t="s">
        <v>429</v>
      </c>
      <c r="K75" s="214" t="s">
        <v>390</v>
      </c>
    </row>
    <row r="76" spans="1:11" ht="41.25" customHeight="1">
      <c r="A76" s="15">
        <v>5</v>
      </c>
      <c r="B76" s="489" t="s">
        <v>159</v>
      </c>
      <c r="C76" s="490"/>
      <c r="D76" s="490"/>
      <c r="E76" s="491"/>
      <c r="F76" s="350">
        <f>SUM(F77:F101)</f>
        <v>8077</v>
      </c>
      <c r="G76" s="351" t="e">
        <f>SUM(G77:G101)</f>
        <v>#REF!</v>
      </c>
      <c r="H76" s="439">
        <v>8750</v>
      </c>
      <c r="I76" s="417"/>
      <c r="J76" s="456"/>
      <c r="K76" s="224" t="s">
        <v>392</v>
      </c>
    </row>
    <row r="77" spans="1:11" ht="35.25" customHeight="1">
      <c r="A77" s="498" t="s">
        <v>66</v>
      </c>
      <c r="B77" s="492" t="s">
        <v>160</v>
      </c>
      <c r="C77" s="576" t="s">
        <v>67</v>
      </c>
      <c r="D77" s="23">
        <v>1</v>
      </c>
      <c r="E77" s="56" t="s">
        <v>68</v>
      </c>
      <c r="F77" s="305">
        <v>1244</v>
      </c>
      <c r="G77" s="251" t="e">
        <f>#REF!*F77</f>
        <v>#REF!</v>
      </c>
      <c r="H77" s="440"/>
      <c r="I77" s="418">
        <v>1500</v>
      </c>
      <c r="J77" s="454"/>
      <c r="K77" s="116"/>
    </row>
    <row r="78" spans="1:11" ht="36" customHeight="1">
      <c r="A78" s="499"/>
      <c r="B78" s="493"/>
      <c r="C78" s="577"/>
      <c r="D78" s="23">
        <v>2</v>
      </c>
      <c r="E78" s="56" t="s">
        <v>69</v>
      </c>
      <c r="F78" s="305">
        <v>504</v>
      </c>
      <c r="G78" s="251" t="e">
        <f>#REF!*F78</f>
        <v>#REF!</v>
      </c>
      <c r="H78" s="440"/>
      <c r="I78" s="418">
        <v>1080</v>
      </c>
      <c r="J78" s="454"/>
      <c r="K78" s="116"/>
    </row>
    <row r="79" spans="1:11" ht="35.25" customHeight="1">
      <c r="A79" s="499"/>
      <c r="B79" s="493"/>
      <c r="C79" s="577"/>
      <c r="D79" s="23">
        <v>3</v>
      </c>
      <c r="E79" s="56" t="s">
        <v>70</v>
      </c>
      <c r="F79" s="305">
        <v>2011</v>
      </c>
      <c r="G79" s="251" t="e">
        <f>#REF!*F79</f>
        <v>#REF!</v>
      </c>
      <c r="H79" s="440"/>
      <c r="I79" s="418">
        <v>1560</v>
      </c>
      <c r="J79" s="454"/>
      <c r="K79" s="116"/>
    </row>
    <row r="80" spans="1:11" ht="39.75" customHeight="1">
      <c r="A80" s="500"/>
      <c r="B80" s="494"/>
      <c r="C80" s="581"/>
      <c r="D80" s="23">
        <v>4</v>
      </c>
      <c r="E80" s="56" t="s">
        <v>71</v>
      </c>
      <c r="F80" s="305">
        <v>117</v>
      </c>
      <c r="G80" s="251" t="e">
        <f>#REF!*F80</f>
        <v>#REF!</v>
      </c>
      <c r="H80" s="440"/>
      <c r="I80" s="418">
        <v>1080</v>
      </c>
      <c r="J80" s="454"/>
      <c r="K80" s="116"/>
    </row>
    <row r="81" spans="1:11" s="2" customFormat="1" ht="10.5" customHeight="1">
      <c r="A81" s="38"/>
      <c r="B81" s="39"/>
      <c r="C81" s="42"/>
      <c r="D81" s="43"/>
      <c r="E81" s="123"/>
      <c r="F81" s="310"/>
      <c r="G81" s="255"/>
      <c r="H81" s="441"/>
      <c r="I81" s="255"/>
      <c r="J81" s="457"/>
      <c r="K81" s="162"/>
    </row>
    <row r="82" spans="1:11" ht="35.25" customHeight="1">
      <c r="A82" s="498" t="s">
        <v>72</v>
      </c>
      <c r="B82" s="492" t="s">
        <v>161</v>
      </c>
      <c r="C82" s="576" t="s">
        <v>73</v>
      </c>
      <c r="D82" s="23">
        <v>1</v>
      </c>
      <c r="E82" s="57" t="s">
        <v>74</v>
      </c>
      <c r="F82" s="305">
        <v>216</v>
      </c>
      <c r="G82" s="251" t="e">
        <f>#REF!*F82</f>
        <v>#REF!</v>
      </c>
      <c r="H82" s="440"/>
      <c r="I82" s="418">
        <v>1550</v>
      </c>
      <c r="J82" s="454"/>
      <c r="K82" s="116"/>
    </row>
    <row r="83" spans="1:11" ht="46.5" customHeight="1">
      <c r="A83" s="499"/>
      <c r="B83" s="493"/>
      <c r="C83" s="577"/>
      <c r="D83" s="23">
        <v>2</v>
      </c>
      <c r="E83" s="58" t="s">
        <v>75</v>
      </c>
      <c r="F83" s="305">
        <v>65</v>
      </c>
      <c r="G83" s="251" t="e">
        <f>#REF!*F83</f>
        <v>#REF!</v>
      </c>
      <c r="H83" s="440"/>
      <c r="I83" s="418">
        <v>1080</v>
      </c>
      <c r="J83" s="454"/>
      <c r="K83" s="116"/>
    </row>
    <row r="84" spans="1:11" ht="49.5" customHeight="1">
      <c r="A84" s="500"/>
      <c r="B84" s="494"/>
      <c r="C84" s="581"/>
      <c r="D84" s="23">
        <v>3</v>
      </c>
      <c r="E84" s="58" t="s">
        <v>76</v>
      </c>
      <c r="F84" s="305">
        <v>144</v>
      </c>
      <c r="G84" s="251" t="e">
        <f>#REF!*F84</f>
        <v>#REF!</v>
      </c>
      <c r="H84" s="440"/>
      <c r="I84" s="418">
        <v>1080</v>
      </c>
      <c r="J84" s="454"/>
      <c r="K84" s="116"/>
    </row>
    <row r="85" spans="1:11" s="2" customFormat="1" ht="10.5" customHeight="1">
      <c r="A85" s="38"/>
      <c r="B85" s="39"/>
      <c r="C85" s="42"/>
      <c r="D85" s="43"/>
      <c r="E85" s="123"/>
      <c r="F85" s="310"/>
      <c r="G85" s="255"/>
      <c r="H85" s="441"/>
      <c r="I85" s="255"/>
      <c r="J85" s="457"/>
      <c r="K85" s="162"/>
    </row>
    <row r="86" spans="1:11" ht="81.75" customHeight="1">
      <c r="A86" s="498" t="s">
        <v>77</v>
      </c>
      <c r="B86" s="492" t="s">
        <v>162</v>
      </c>
      <c r="C86" s="576" t="s">
        <v>78</v>
      </c>
      <c r="D86" s="23">
        <v>1</v>
      </c>
      <c r="E86" s="58" t="s">
        <v>79</v>
      </c>
      <c r="F86" s="305">
        <v>1061</v>
      </c>
      <c r="G86" s="251" t="e">
        <f>#REF!*F86</f>
        <v>#REF!</v>
      </c>
      <c r="H86" s="440"/>
      <c r="I86" s="418">
        <v>1080</v>
      </c>
      <c r="J86" s="454"/>
      <c r="K86" s="116"/>
    </row>
    <row r="87" spans="1:11" ht="78" customHeight="1">
      <c r="A87" s="499"/>
      <c r="B87" s="493"/>
      <c r="C87" s="577"/>
      <c r="D87" s="23">
        <v>2</v>
      </c>
      <c r="E87" s="58" t="s">
        <v>80</v>
      </c>
      <c r="F87" s="305">
        <v>844</v>
      </c>
      <c r="G87" s="251" t="e">
        <f>#REF!*F87</f>
        <v>#REF!</v>
      </c>
      <c r="H87" s="440"/>
      <c r="I87" s="418">
        <v>1080</v>
      </c>
      <c r="J87" s="454"/>
      <c r="K87" s="116"/>
    </row>
    <row r="88" spans="1:11" ht="33" customHeight="1">
      <c r="A88" s="500"/>
      <c r="B88" s="494"/>
      <c r="C88" s="581"/>
      <c r="D88" s="25">
        <v>3</v>
      </c>
      <c r="E88" s="58" t="s">
        <v>81</v>
      </c>
      <c r="F88" s="305">
        <v>1556</v>
      </c>
      <c r="G88" s="251" t="e">
        <f>#REF!*F88</f>
        <v>#REF!</v>
      </c>
      <c r="H88" s="440"/>
      <c r="I88" s="418">
        <v>1080</v>
      </c>
      <c r="J88" s="454"/>
      <c r="K88" s="116"/>
    </row>
    <row r="89" spans="1:11" s="2" customFormat="1" ht="10.5" customHeight="1">
      <c r="A89" s="104"/>
      <c r="B89" s="39"/>
      <c r="C89" s="42"/>
      <c r="D89" s="43"/>
      <c r="E89" s="123"/>
      <c r="F89" s="310"/>
      <c r="G89" s="255"/>
      <c r="H89" s="441"/>
      <c r="I89" s="255"/>
      <c r="J89" s="457"/>
      <c r="K89" s="162"/>
    </row>
    <row r="90" spans="1:11" ht="59.25" customHeight="1">
      <c r="A90" s="14" t="s">
        <v>82</v>
      </c>
      <c r="B90" s="345" t="s">
        <v>291</v>
      </c>
      <c r="C90" s="105" t="s">
        <v>83</v>
      </c>
      <c r="D90" s="53">
        <v>1</v>
      </c>
      <c r="E90" s="55" t="s">
        <v>84</v>
      </c>
      <c r="F90" s="305"/>
      <c r="G90" s="251"/>
      <c r="H90" s="440"/>
      <c r="I90" s="251"/>
      <c r="J90" s="454"/>
      <c r="K90" s="116"/>
    </row>
    <row r="91" spans="1:11" s="2" customFormat="1" ht="10.5" customHeight="1">
      <c r="A91" s="38"/>
      <c r="B91" s="39"/>
      <c r="C91" s="42"/>
      <c r="D91" s="43"/>
      <c r="E91" s="123"/>
      <c r="F91" s="310"/>
      <c r="G91" s="255"/>
      <c r="H91" s="441"/>
      <c r="I91" s="255"/>
      <c r="J91" s="457"/>
      <c r="K91" s="162"/>
    </row>
    <row r="92" spans="1:11" ht="30.75" customHeight="1">
      <c r="A92" s="498" t="s">
        <v>85</v>
      </c>
      <c r="B92" s="492" t="s">
        <v>163</v>
      </c>
      <c r="C92" s="586" t="s">
        <v>86</v>
      </c>
      <c r="D92" s="25">
        <v>1</v>
      </c>
      <c r="E92" s="58" t="s">
        <v>87</v>
      </c>
      <c r="F92" s="305">
        <v>55</v>
      </c>
      <c r="G92" s="251" t="e">
        <f>#REF!*F92</f>
        <v>#REF!</v>
      </c>
      <c r="H92" s="440"/>
      <c r="I92" s="418">
        <v>1080</v>
      </c>
      <c r="J92" s="454"/>
      <c r="K92" s="116"/>
    </row>
    <row r="93" spans="1:11" ht="33" customHeight="1">
      <c r="A93" s="499"/>
      <c r="B93" s="493"/>
      <c r="C93" s="587"/>
      <c r="D93" s="25">
        <v>2</v>
      </c>
      <c r="E93" s="58" t="s">
        <v>88</v>
      </c>
      <c r="F93" s="305">
        <v>55</v>
      </c>
      <c r="G93" s="251" t="e">
        <f>#REF!*F93</f>
        <v>#REF!</v>
      </c>
      <c r="H93" s="440"/>
      <c r="I93" s="418">
        <v>1080</v>
      </c>
      <c r="J93" s="454"/>
      <c r="K93" s="116"/>
    </row>
    <row r="94" spans="1:11" ht="30" customHeight="1">
      <c r="A94" s="499"/>
      <c r="B94" s="493"/>
      <c r="C94" s="587"/>
      <c r="D94" s="25">
        <v>3</v>
      </c>
      <c r="E94" s="58" t="s">
        <v>89</v>
      </c>
      <c r="F94" s="305">
        <v>171</v>
      </c>
      <c r="G94" s="251" t="e">
        <f>#REF!*F94</f>
        <v>#REF!</v>
      </c>
      <c r="H94" s="440"/>
      <c r="I94" s="418">
        <v>1080</v>
      </c>
      <c r="J94" s="454"/>
      <c r="K94" s="116"/>
    </row>
    <row r="95" spans="1:11" ht="32.25" customHeight="1">
      <c r="A95" s="500"/>
      <c r="B95" s="494"/>
      <c r="C95" s="588"/>
      <c r="D95" s="53">
        <v>4</v>
      </c>
      <c r="E95" s="59" t="s">
        <v>90</v>
      </c>
      <c r="F95" s="305">
        <v>16</v>
      </c>
      <c r="G95" s="251" t="e">
        <f>#REF!*F95</f>
        <v>#REF!</v>
      </c>
      <c r="H95" s="440"/>
      <c r="I95" s="418">
        <v>1080</v>
      </c>
      <c r="J95" s="454"/>
      <c r="K95" s="116"/>
    </row>
    <row r="96" spans="1:11" s="2" customFormat="1" ht="10.5" customHeight="1">
      <c r="A96" s="38"/>
      <c r="B96" s="39"/>
      <c r="C96" s="42"/>
      <c r="D96" s="43"/>
      <c r="E96" s="123"/>
      <c r="F96" s="310"/>
      <c r="G96" s="255"/>
      <c r="H96" s="441"/>
      <c r="I96" s="310"/>
      <c r="J96" s="457"/>
      <c r="K96" s="162"/>
    </row>
    <row r="97" spans="1:11" ht="45.75" customHeight="1">
      <c r="A97" s="498" t="s">
        <v>91</v>
      </c>
      <c r="B97" s="584" t="s">
        <v>163</v>
      </c>
      <c r="C97" s="582" t="s">
        <v>92</v>
      </c>
      <c r="D97" s="25">
        <v>1</v>
      </c>
      <c r="E97" s="58" t="s">
        <v>93</v>
      </c>
      <c r="F97" s="305">
        <v>8</v>
      </c>
      <c r="G97" s="251" t="e">
        <f>#REF!*F97</f>
        <v>#REF!</v>
      </c>
      <c r="H97" s="440"/>
      <c r="I97" s="418">
        <v>1080</v>
      </c>
      <c r="J97" s="454"/>
      <c r="K97" s="116"/>
    </row>
    <row r="98" spans="1:11" ht="29.25" customHeight="1">
      <c r="A98" s="499"/>
      <c r="B98" s="584"/>
      <c r="C98" s="585"/>
      <c r="D98" s="25">
        <v>2</v>
      </c>
      <c r="E98" s="58" t="s">
        <v>94</v>
      </c>
      <c r="F98" s="305">
        <v>1</v>
      </c>
      <c r="G98" s="251" t="e">
        <f>#REF!*F98</f>
        <v>#REF!</v>
      </c>
      <c r="H98" s="440"/>
      <c r="I98" s="418">
        <v>1080</v>
      </c>
      <c r="J98" s="454"/>
      <c r="K98" s="116"/>
    </row>
    <row r="99" spans="1:11" ht="33" customHeight="1">
      <c r="A99" s="500"/>
      <c r="B99" s="584"/>
      <c r="C99" s="583"/>
      <c r="D99" s="25">
        <v>3</v>
      </c>
      <c r="E99" s="58" t="s">
        <v>95</v>
      </c>
      <c r="F99" s="308">
        <v>0</v>
      </c>
      <c r="G99" s="251" t="e">
        <f>#REF!*F99</f>
        <v>#REF!</v>
      </c>
      <c r="H99" s="440"/>
      <c r="I99" s="418">
        <v>1080</v>
      </c>
      <c r="J99" s="454"/>
      <c r="K99" s="116"/>
    </row>
    <row r="100" spans="1:11" s="2" customFormat="1" ht="10.5" customHeight="1">
      <c r="A100" s="104"/>
      <c r="B100" s="39"/>
      <c r="C100" s="42"/>
      <c r="D100" s="43"/>
      <c r="E100" s="123"/>
      <c r="F100" s="310"/>
      <c r="G100" s="255"/>
      <c r="H100" s="441"/>
      <c r="I100" s="310"/>
      <c r="J100" s="457"/>
      <c r="K100" s="162"/>
    </row>
    <row r="101" spans="1:11" ht="46.5" customHeight="1">
      <c r="A101" s="14" t="s">
        <v>96</v>
      </c>
      <c r="B101" s="11" t="s">
        <v>163</v>
      </c>
      <c r="C101" s="124" t="s">
        <v>97</v>
      </c>
      <c r="D101" s="25">
        <v>1</v>
      </c>
      <c r="E101" s="56" t="s">
        <v>98</v>
      </c>
      <c r="F101" s="305">
        <v>9</v>
      </c>
      <c r="G101" s="251" t="e">
        <f>#REF!*F101</f>
        <v>#REF!</v>
      </c>
      <c r="H101" s="440"/>
      <c r="I101" s="418">
        <v>1080</v>
      </c>
      <c r="J101" s="454"/>
      <c r="K101" s="116"/>
    </row>
    <row r="102" spans="1:11" ht="38.25" customHeight="1">
      <c r="A102" s="9">
        <v>6</v>
      </c>
      <c r="B102" s="489" t="s">
        <v>164</v>
      </c>
      <c r="C102" s="490"/>
      <c r="D102" s="490"/>
      <c r="E102" s="491"/>
      <c r="F102" s="350">
        <f>SUM(F103:F120)</f>
        <v>2197</v>
      </c>
      <c r="G102" s="350" t="e">
        <f>SUM(G103:G120)</f>
        <v>#REF!</v>
      </c>
      <c r="H102" s="439">
        <v>2380</v>
      </c>
      <c r="I102" s="417"/>
      <c r="J102" s="458"/>
      <c r="K102" s="163"/>
    </row>
    <row r="103" spans="1:11" ht="15" customHeight="1">
      <c r="A103" s="498" t="s">
        <v>206</v>
      </c>
      <c r="B103" s="492" t="s">
        <v>165</v>
      </c>
      <c r="C103" s="576" t="s">
        <v>99</v>
      </c>
      <c r="D103" s="23">
        <v>1</v>
      </c>
      <c r="E103" s="10" t="s">
        <v>232</v>
      </c>
      <c r="F103" s="305">
        <v>188</v>
      </c>
      <c r="G103" s="251" t="e">
        <f>#REF!*F103</f>
        <v>#REF!</v>
      </c>
      <c r="H103" s="440"/>
      <c r="I103" s="418">
        <v>1500</v>
      </c>
      <c r="J103" s="454"/>
      <c r="K103" s="116"/>
    </row>
    <row r="104" spans="1:11" ht="34.5" customHeight="1">
      <c r="A104" s="499"/>
      <c r="B104" s="493"/>
      <c r="C104" s="577"/>
      <c r="D104" s="23">
        <v>2</v>
      </c>
      <c r="E104" s="10" t="s">
        <v>233</v>
      </c>
      <c r="F104" s="305">
        <v>3</v>
      </c>
      <c r="G104" s="251" t="e">
        <f>#REF!*F104</f>
        <v>#REF!</v>
      </c>
      <c r="H104" s="440"/>
      <c r="I104" s="418">
        <v>2700</v>
      </c>
      <c r="J104" s="454"/>
      <c r="K104" s="116"/>
    </row>
    <row r="105" spans="1:11" ht="27.75" customHeight="1">
      <c r="A105" s="499"/>
      <c r="B105" s="493"/>
      <c r="C105" s="577"/>
      <c r="D105" s="23">
        <v>3</v>
      </c>
      <c r="E105" s="10" t="s">
        <v>234</v>
      </c>
      <c r="F105" s="305">
        <v>1585</v>
      </c>
      <c r="G105" s="251" t="e">
        <f>#REF!*F105</f>
        <v>#REF!</v>
      </c>
      <c r="H105" s="440"/>
      <c r="I105" s="418">
        <v>2700</v>
      </c>
      <c r="J105" s="454"/>
      <c r="K105" s="116"/>
    </row>
    <row r="106" spans="1:11" ht="32.25" customHeight="1">
      <c r="A106" s="500"/>
      <c r="B106" s="494"/>
      <c r="C106" s="581"/>
      <c r="D106" s="23">
        <v>4</v>
      </c>
      <c r="E106" s="10" t="s">
        <v>235</v>
      </c>
      <c r="F106" s="305">
        <v>237</v>
      </c>
      <c r="G106" s="251" t="e">
        <f>#REF!*F106</f>
        <v>#REF!</v>
      </c>
      <c r="H106" s="440"/>
      <c r="I106" s="418">
        <v>2700</v>
      </c>
      <c r="J106" s="454"/>
      <c r="K106" s="116"/>
    </row>
    <row r="107" spans="1:11" s="2" customFormat="1" ht="10.5" customHeight="1">
      <c r="A107" s="104"/>
      <c r="B107" s="39"/>
      <c r="C107" s="42"/>
      <c r="D107" s="43"/>
      <c r="E107" s="123"/>
      <c r="F107" s="310"/>
      <c r="G107" s="255"/>
      <c r="H107" s="441"/>
      <c r="I107" s="255"/>
      <c r="J107" s="457"/>
      <c r="K107" s="162"/>
    </row>
    <row r="108" spans="1:11" ht="47.25" customHeight="1">
      <c r="A108" s="498" t="s">
        <v>100</v>
      </c>
      <c r="B108" s="492" t="s">
        <v>166</v>
      </c>
      <c r="C108" s="582" t="s">
        <v>101</v>
      </c>
      <c r="D108" s="23">
        <v>1</v>
      </c>
      <c r="E108" s="10" t="s">
        <v>102</v>
      </c>
      <c r="F108" s="305">
        <v>92</v>
      </c>
      <c r="G108" s="251" t="e">
        <f>#REF!*F108</f>
        <v>#REF!</v>
      </c>
      <c r="H108" s="440"/>
      <c r="I108" s="418">
        <v>2700</v>
      </c>
      <c r="J108" s="454"/>
      <c r="K108" s="116"/>
    </row>
    <row r="109" spans="1:11" ht="34.5" customHeight="1">
      <c r="A109" s="500"/>
      <c r="B109" s="494"/>
      <c r="C109" s="583"/>
      <c r="D109" s="23">
        <v>2</v>
      </c>
      <c r="E109" s="10" t="s">
        <v>103</v>
      </c>
      <c r="F109" s="305">
        <v>1</v>
      </c>
      <c r="G109" s="251" t="e">
        <f>#REF!*F109</f>
        <v>#REF!</v>
      </c>
      <c r="H109" s="440"/>
      <c r="I109" s="418">
        <v>2700</v>
      </c>
      <c r="J109" s="454"/>
      <c r="K109" s="116"/>
    </row>
    <row r="110" spans="1:11" s="2" customFormat="1" ht="10.5" customHeight="1">
      <c r="A110" s="104"/>
      <c r="B110" s="39"/>
      <c r="C110" s="42"/>
      <c r="D110" s="43"/>
      <c r="E110" s="123"/>
      <c r="F110" s="310"/>
      <c r="G110" s="255"/>
      <c r="H110" s="441"/>
      <c r="I110" s="255"/>
      <c r="J110" s="457"/>
      <c r="K110" s="162"/>
    </row>
    <row r="111" spans="1:11" ht="66.75" customHeight="1">
      <c r="A111" s="14" t="s">
        <v>104</v>
      </c>
      <c r="B111" s="345" t="s">
        <v>166</v>
      </c>
      <c r="C111" s="346" t="s">
        <v>105</v>
      </c>
      <c r="D111" s="32">
        <v>1</v>
      </c>
      <c r="E111" s="134" t="s">
        <v>106</v>
      </c>
      <c r="F111" s="320">
        <v>0</v>
      </c>
      <c r="G111" s="264" t="e">
        <f>#REF!*F111</f>
        <v>#REF!</v>
      </c>
      <c r="H111" s="442"/>
      <c r="I111" s="418">
        <v>2700</v>
      </c>
      <c r="J111" s="454"/>
      <c r="K111" s="116"/>
    </row>
    <row r="112" spans="1:11" s="2" customFormat="1" ht="10.5" customHeight="1">
      <c r="A112" s="104"/>
      <c r="B112" s="39"/>
      <c r="C112" s="42"/>
      <c r="D112" s="43"/>
      <c r="E112" s="123"/>
      <c r="F112" s="310"/>
      <c r="G112" s="255"/>
      <c r="H112" s="441"/>
      <c r="I112" s="255"/>
      <c r="J112" s="457"/>
      <c r="K112" s="162"/>
    </row>
    <row r="113" spans="1:11" ht="37.5" customHeight="1">
      <c r="A113" s="561" t="s">
        <v>107</v>
      </c>
      <c r="B113" s="492" t="s">
        <v>167</v>
      </c>
      <c r="C113" s="576" t="s">
        <v>108</v>
      </c>
      <c r="D113" s="23">
        <v>1</v>
      </c>
      <c r="E113" s="10" t="s">
        <v>109</v>
      </c>
      <c r="F113" s="305">
        <v>49</v>
      </c>
      <c r="G113" s="251" t="e">
        <f>#REF!*F113</f>
        <v>#REF!</v>
      </c>
      <c r="H113" s="440"/>
      <c r="I113" s="418">
        <v>2700</v>
      </c>
      <c r="J113" s="454"/>
      <c r="K113" s="116"/>
    </row>
    <row r="114" spans="1:11" ht="36.75" customHeight="1">
      <c r="A114" s="561"/>
      <c r="B114" s="493"/>
      <c r="C114" s="577"/>
      <c r="D114" s="23">
        <v>2</v>
      </c>
      <c r="E114" s="10" t="s">
        <v>110</v>
      </c>
      <c r="F114" s="305">
        <v>21</v>
      </c>
      <c r="G114" s="251" t="e">
        <f>#REF!*F114</f>
        <v>#REF!</v>
      </c>
      <c r="H114" s="440"/>
      <c r="I114" s="418">
        <v>2700</v>
      </c>
      <c r="J114" s="454"/>
      <c r="K114" s="116"/>
    </row>
    <row r="115" spans="1:11" ht="38.25" customHeight="1">
      <c r="A115" s="561"/>
      <c r="B115" s="494"/>
      <c r="C115" s="581"/>
      <c r="D115" s="23">
        <v>3</v>
      </c>
      <c r="E115" s="10" t="s">
        <v>111</v>
      </c>
      <c r="F115" s="305">
        <v>16</v>
      </c>
      <c r="G115" s="251" t="e">
        <f>#REF!*F115</f>
        <v>#REF!</v>
      </c>
      <c r="H115" s="440"/>
      <c r="I115" s="418">
        <v>2700</v>
      </c>
      <c r="J115" s="454"/>
      <c r="K115" s="116"/>
    </row>
    <row r="116" spans="1:11" s="2" customFormat="1" ht="10.5" customHeight="1">
      <c r="A116" s="104"/>
      <c r="B116" s="39"/>
      <c r="C116" s="42"/>
      <c r="D116" s="43"/>
      <c r="E116" s="123"/>
      <c r="F116" s="310"/>
      <c r="G116" s="255"/>
      <c r="H116" s="441"/>
      <c r="I116" s="255"/>
      <c r="J116" s="457"/>
      <c r="K116" s="162"/>
    </row>
    <row r="117" spans="1:11" ht="39" customHeight="1">
      <c r="A117" s="498" t="s">
        <v>112</v>
      </c>
      <c r="B117" s="492" t="s">
        <v>166</v>
      </c>
      <c r="C117" s="582" t="s">
        <v>113</v>
      </c>
      <c r="D117" s="23">
        <v>1</v>
      </c>
      <c r="E117" s="10" t="s">
        <v>114</v>
      </c>
      <c r="F117" s="305">
        <v>4</v>
      </c>
      <c r="G117" s="251" t="e">
        <f>#REF!*F117</f>
        <v>#REF!</v>
      </c>
      <c r="H117" s="440"/>
      <c r="I117" s="418">
        <v>2700</v>
      </c>
      <c r="J117" s="454"/>
      <c r="K117" s="116"/>
    </row>
    <row r="118" spans="1:11" ht="45" customHeight="1">
      <c r="A118" s="500"/>
      <c r="B118" s="494"/>
      <c r="C118" s="583"/>
      <c r="D118" s="23">
        <v>2</v>
      </c>
      <c r="E118" s="10" t="s">
        <v>115</v>
      </c>
      <c r="F118" s="305">
        <v>1</v>
      </c>
      <c r="G118" s="251" t="e">
        <f>#REF!*F118</f>
        <v>#REF!</v>
      </c>
      <c r="H118" s="440"/>
      <c r="I118" s="418">
        <v>2700</v>
      </c>
      <c r="J118" s="454"/>
      <c r="K118" s="116"/>
    </row>
    <row r="119" spans="1:11" s="2" customFormat="1" ht="10.5" customHeight="1">
      <c r="A119" s="104"/>
      <c r="B119" s="39"/>
      <c r="C119" s="42"/>
      <c r="D119" s="43"/>
      <c r="E119" s="123"/>
      <c r="F119" s="310"/>
      <c r="G119" s="255"/>
      <c r="H119" s="441"/>
      <c r="I119" s="255"/>
      <c r="J119" s="457"/>
      <c r="K119" s="162"/>
    </row>
    <row r="120" spans="1:11" ht="44.25" customHeight="1">
      <c r="A120" s="6" t="s">
        <v>116</v>
      </c>
      <c r="B120" s="11" t="s">
        <v>166</v>
      </c>
      <c r="C120" s="10" t="s">
        <v>117</v>
      </c>
      <c r="D120" s="23">
        <v>1</v>
      </c>
      <c r="E120" s="10" t="s">
        <v>118</v>
      </c>
      <c r="F120" s="305"/>
      <c r="G120" s="251" t="e">
        <f>#REF!*F120</f>
        <v>#REF!</v>
      </c>
      <c r="H120" s="440"/>
      <c r="I120" s="418">
        <v>2700</v>
      </c>
      <c r="J120" s="454"/>
      <c r="K120" s="116"/>
    </row>
    <row r="121" spans="1:11" ht="30.75" customHeight="1">
      <c r="A121" s="9" t="s">
        <v>119</v>
      </c>
      <c r="B121" s="489" t="s">
        <v>171</v>
      </c>
      <c r="C121" s="490"/>
      <c r="D121" s="490"/>
      <c r="E121" s="491"/>
      <c r="F121" s="350">
        <f>SUM(F122:F124)</f>
        <v>73</v>
      </c>
      <c r="G121" s="351" t="e">
        <f>SUM(G122:G124)</f>
        <v>#REF!</v>
      </c>
      <c r="H121" s="443"/>
      <c r="I121" s="351"/>
      <c r="J121" s="458"/>
      <c r="K121" s="170"/>
    </row>
    <row r="122" spans="1:11" ht="59.25" customHeight="1">
      <c r="A122" s="17" t="s">
        <v>205</v>
      </c>
      <c r="B122" s="504" t="s">
        <v>525</v>
      </c>
      <c r="C122" s="505"/>
      <c r="D122" s="505"/>
      <c r="E122" s="506"/>
      <c r="F122" s="305">
        <v>33</v>
      </c>
      <c r="G122" s="251" t="e">
        <f>#REF!*F122</f>
        <v>#REF!</v>
      </c>
      <c r="H122" s="495">
        <v>37</v>
      </c>
      <c r="I122" s="418">
        <v>33600</v>
      </c>
      <c r="J122" s="411" t="s">
        <v>423</v>
      </c>
      <c r="K122" s="236" t="s">
        <v>390</v>
      </c>
    </row>
    <row r="123" spans="1:11" ht="61.5" customHeight="1">
      <c r="A123" s="17" t="s">
        <v>204</v>
      </c>
      <c r="B123" s="501" t="s">
        <v>172</v>
      </c>
      <c r="C123" s="502"/>
      <c r="D123" s="502"/>
      <c r="E123" s="503"/>
      <c r="F123" s="305">
        <v>1</v>
      </c>
      <c r="G123" s="251" t="e">
        <f>#REF!*F123</f>
        <v>#REF!</v>
      </c>
      <c r="H123" s="497"/>
      <c r="I123" s="418">
        <v>22400</v>
      </c>
      <c r="J123" s="459" t="s">
        <v>422</v>
      </c>
      <c r="K123" s="212" t="s">
        <v>510</v>
      </c>
    </row>
    <row r="124" spans="1:11" ht="63.75" customHeight="1">
      <c r="A124" s="109" t="s">
        <v>315</v>
      </c>
      <c r="B124" s="578" t="s">
        <v>316</v>
      </c>
      <c r="C124" s="579"/>
      <c r="D124" s="579"/>
      <c r="E124" s="580"/>
      <c r="F124" s="305">
        <v>39</v>
      </c>
      <c r="G124" s="251" t="e">
        <f>#REF!*F124</f>
        <v>#REF!</v>
      </c>
      <c r="H124" s="428">
        <v>42</v>
      </c>
      <c r="I124" s="418">
        <v>11200</v>
      </c>
      <c r="J124" s="460" t="s">
        <v>395</v>
      </c>
      <c r="K124" s="212" t="s">
        <v>510</v>
      </c>
    </row>
    <row r="125" spans="1:11" ht="27" customHeight="1">
      <c r="A125" s="343">
        <v>8</v>
      </c>
      <c r="B125" s="489" t="s">
        <v>526</v>
      </c>
      <c r="C125" s="490"/>
      <c r="D125" s="490"/>
      <c r="E125" s="491"/>
      <c r="F125" s="196">
        <f>SUM(F126:F138)</f>
        <v>3902</v>
      </c>
      <c r="G125" s="250" t="e">
        <f>SUM(G126:G138)</f>
        <v>#REF!</v>
      </c>
      <c r="H125" s="444"/>
      <c r="I125" s="256"/>
      <c r="J125" s="461"/>
      <c r="K125" s="208"/>
    </row>
    <row r="126" spans="1:11" ht="35.25" customHeight="1">
      <c r="A126" s="561" t="s">
        <v>219</v>
      </c>
      <c r="B126" s="576" t="s">
        <v>169</v>
      </c>
      <c r="C126" s="576" t="s">
        <v>527</v>
      </c>
      <c r="D126" s="23">
        <v>1</v>
      </c>
      <c r="E126" s="195" t="s">
        <v>239</v>
      </c>
      <c r="F126" s="305">
        <v>63</v>
      </c>
      <c r="G126" s="251" t="e">
        <f>#REF!*F126</f>
        <v>#REF!</v>
      </c>
      <c r="H126" s="495">
        <v>2000</v>
      </c>
      <c r="I126" s="418">
        <v>2160</v>
      </c>
      <c r="J126" s="449" t="s">
        <v>429</v>
      </c>
      <c r="K126" s="214" t="s">
        <v>390</v>
      </c>
    </row>
    <row r="127" spans="1:11" ht="36" customHeight="1">
      <c r="A127" s="561"/>
      <c r="B127" s="577"/>
      <c r="C127" s="577"/>
      <c r="D127" s="23">
        <v>2</v>
      </c>
      <c r="E127" s="195" t="s">
        <v>236</v>
      </c>
      <c r="F127" s="305">
        <v>800</v>
      </c>
      <c r="G127" s="251" t="e">
        <f>#REF!*F127</f>
        <v>#REF!</v>
      </c>
      <c r="H127" s="496"/>
      <c r="I127" s="418">
        <v>1990</v>
      </c>
      <c r="J127" s="449" t="s">
        <v>429</v>
      </c>
      <c r="K127" s="214" t="s">
        <v>390</v>
      </c>
    </row>
    <row r="128" spans="1:11" ht="36.75" customHeight="1">
      <c r="A128" s="561"/>
      <c r="B128" s="577"/>
      <c r="C128" s="577"/>
      <c r="D128" s="23">
        <v>3</v>
      </c>
      <c r="E128" s="195" t="s">
        <v>281</v>
      </c>
      <c r="F128" s="305">
        <v>223</v>
      </c>
      <c r="G128" s="251" t="e">
        <f>#REF!*F128</f>
        <v>#REF!</v>
      </c>
      <c r="H128" s="496"/>
      <c r="I128" s="418">
        <v>1620</v>
      </c>
      <c r="J128" s="449" t="s">
        <v>429</v>
      </c>
      <c r="K128" s="212" t="s">
        <v>510</v>
      </c>
    </row>
    <row r="129" spans="1:11" ht="34.5" customHeight="1">
      <c r="A129" s="561"/>
      <c r="B129" s="577"/>
      <c r="C129" s="577"/>
      <c r="D129" s="23">
        <v>4</v>
      </c>
      <c r="E129" s="195" t="s">
        <v>237</v>
      </c>
      <c r="F129" s="305">
        <v>43</v>
      </c>
      <c r="G129" s="251" t="e">
        <f>#REF!*F129</f>
        <v>#REF!</v>
      </c>
      <c r="H129" s="496"/>
      <c r="I129" s="418">
        <v>2130</v>
      </c>
      <c r="J129" s="449" t="s">
        <v>429</v>
      </c>
      <c r="K129" s="214" t="s">
        <v>390</v>
      </c>
    </row>
    <row r="130" spans="1:11" ht="32.25" customHeight="1">
      <c r="A130" s="561"/>
      <c r="B130" s="581"/>
      <c r="C130" s="581"/>
      <c r="D130" s="23">
        <v>5</v>
      </c>
      <c r="E130" s="195" t="s">
        <v>238</v>
      </c>
      <c r="F130" s="305">
        <v>711</v>
      </c>
      <c r="G130" s="251" t="e">
        <f>#REF!*F130</f>
        <v>#REF!</v>
      </c>
      <c r="H130" s="497"/>
      <c r="I130" s="418">
        <v>1998</v>
      </c>
      <c r="J130" s="449" t="s">
        <v>429</v>
      </c>
      <c r="K130" s="214" t="s">
        <v>390</v>
      </c>
    </row>
    <row r="131" spans="1:11" ht="9.75" customHeight="1">
      <c r="A131" s="519"/>
      <c r="B131" s="520"/>
      <c r="C131" s="520"/>
      <c r="D131" s="520"/>
      <c r="E131" s="521"/>
      <c r="F131" s="331"/>
      <c r="G131" s="331"/>
      <c r="H131" s="364"/>
      <c r="I131" s="482"/>
      <c r="J131" s="331"/>
      <c r="K131" s="332"/>
    </row>
    <row r="132" spans="1:11" ht="22.5" customHeight="1">
      <c r="A132" s="498" t="s">
        <v>218</v>
      </c>
      <c r="B132" s="576" t="s">
        <v>169</v>
      </c>
      <c r="C132" s="576" t="s">
        <v>170</v>
      </c>
      <c r="D132" s="26">
        <v>1</v>
      </c>
      <c r="E132" s="195" t="s">
        <v>121</v>
      </c>
      <c r="F132" s="305">
        <v>240</v>
      </c>
      <c r="G132" s="251" t="e">
        <f>#REF!*F132</f>
        <v>#REF!</v>
      </c>
      <c r="H132" s="495">
        <v>2240</v>
      </c>
      <c r="I132" s="418">
        <v>2130</v>
      </c>
      <c r="J132" s="449" t="s">
        <v>429</v>
      </c>
      <c r="K132" s="214" t="s">
        <v>390</v>
      </c>
    </row>
    <row r="133" spans="1:11" ht="33.75" customHeight="1">
      <c r="A133" s="499"/>
      <c r="B133" s="577"/>
      <c r="C133" s="577"/>
      <c r="D133" s="101">
        <v>2</v>
      </c>
      <c r="E133" s="197" t="s">
        <v>240</v>
      </c>
      <c r="F133" s="305">
        <v>39</v>
      </c>
      <c r="G133" s="251" t="e">
        <f>#REF!*F133</f>
        <v>#REF!</v>
      </c>
      <c r="H133" s="496"/>
      <c r="I133" s="418">
        <v>2160</v>
      </c>
      <c r="J133" s="449" t="s">
        <v>429</v>
      </c>
      <c r="K133" s="214" t="s">
        <v>390</v>
      </c>
    </row>
    <row r="134" spans="1:11" ht="33.75" customHeight="1">
      <c r="A134" s="499"/>
      <c r="B134" s="577"/>
      <c r="C134" s="577"/>
      <c r="D134" s="26">
        <v>3</v>
      </c>
      <c r="E134" s="195" t="s">
        <v>241</v>
      </c>
      <c r="F134" s="305">
        <v>213</v>
      </c>
      <c r="G134" s="251" t="e">
        <f>#REF!*F134</f>
        <v>#REF!</v>
      </c>
      <c r="H134" s="496"/>
      <c r="I134" s="418">
        <v>2050</v>
      </c>
      <c r="J134" s="449" t="s">
        <v>429</v>
      </c>
      <c r="K134" s="214" t="s">
        <v>390</v>
      </c>
    </row>
    <row r="135" spans="1:11" ht="31.5" customHeight="1">
      <c r="A135" s="499"/>
      <c r="B135" s="577"/>
      <c r="C135" s="577"/>
      <c r="D135" s="24">
        <v>4</v>
      </c>
      <c r="E135" s="195" t="s">
        <v>511</v>
      </c>
      <c r="F135" s="305">
        <v>267</v>
      </c>
      <c r="G135" s="251" t="e">
        <f>#REF!*F135</f>
        <v>#REF!</v>
      </c>
      <c r="H135" s="496"/>
      <c r="I135" s="418">
        <v>2080</v>
      </c>
      <c r="J135" s="449" t="s">
        <v>429</v>
      </c>
      <c r="K135" s="214" t="s">
        <v>390</v>
      </c>
    </row>
    <row r="136" spans="1:11" ht="35.25" customHeight="1">
      <c r="A136" s="499"/>
      <c r="B136" s="577"/>
      <c r="C136" s="577"/>
      <c r="D136" s="24">
        <v>5</v>
      </c>
      <c r="E136" s="195" t="s">
        <v>280</v>
      </c>
      <c r="F136" s="305">
        <v>179</v>
      </c>
      <c r="G136" s="251" t="e">
        <f>#REF!*F136</f>
        <v>#REF!</v>
      </c>
      <c r="H136" s="496"/>
      <c r="I136" s="418">
        <v>1290</v>
      </c>
      <c r="J136" s="449" t="s">
        <v>429</v>
      </c>
      <c r="K136" s="212" t="s">
        <v>510</v>
      </c>
    </row>
    <row r="137" spans="1:11" ht="33" customHeight="1">
      <c r="A137" s="499"/>
      <c r="B137" s="577"/>
      <c r="C137" s="577"/>
      <c r="D137" s="102">
        <v>6</v>
      </c>
      <c r="E137" s="197" t="s">
        <v>242</v>
      </c>
      <c r="F137" s="305">
        <v>12</v>
      </c>
      <c r="G137" s="251" t="e">
        <f>#REF!*F137</f>
        <v>#REF!</v>
      </c>
      <c r="H137" s="496"/>
      <c r="I137" s="418">
        <v>2150</v>
      </c>
      <c r="J137" s="449" t="s">
        <v>429</v>
      </c>
      <c r="K137" s="214" t="s">
        <v>390</v>
      </c>
    </row>
    <row r="138" spans="1:11" ht="36" customHeight="1">
      <c r="A138" s="499"/>
      <c r="B138" s="577"/>
      <c r="C138" s="577"/>
      <c r="D138" s="139">
        <v>7</v>
      </c>
      <c r="E138" s="157" t="s">
        <v>243</v>
      </c>
      <c r="F138" s="305">
        <v>1112</v>
      </c>
      <c r="G138" s="251" t="e">
        <f>#REF!*F138</f>
        <v>#REF!</v>
      </c>
      <c r="H138" s="497"/>
      <c r="I138" s="418">
        <v>2080</v>
      </c>
      <c r="J138" s="449" t="s">
        <v>429</v>
      </c>
      <c r="K138" s="214" t="s">
        <v>390</v>
      </c>
    </row>
    <row r="139" spans="1:11" ht="27.75" customHeight="1">
      <c r="A139" s="15" t="s">
        <v>273</v>
      </c>
      <c r="B139" s="489" t="s">
        <v>274</v>
      </c>
      <c r="C139" s="490"/>
      <c r="D139" s="490"/>
      <c r="E139" s="491"/>
      <c r="F139" s="354">
        <f>F140</f>
        <v>225</v>
      </c>
      <c r="G139" s="353" t="e">
        <f>G140</f>
        <v>#REF!</v>
      </c>
      <c r="H139" s="445"/>
      <c r="I139" s="351"/>
      <c r="J139" s="462"/>
      <c r="K139" s="227" t="s">
        <v>392</v>
      </c>
    </row>
    <row r="140" spans="1:11" ht="15" customHeight="1">
      <c r="A140" s="33"/>
      <c r="B140" s="153"/>
      <c r="C140" s="153"/>
      <c r="D140" s="153"/>
      <c r="E140" s="153"/>
      <c r="F140" s="305">
        <v>225</v>
      </c>
      <c r="G140" s="251" t="e">
        <f>#REF!*F140</f>
        <v>#REF!</v>
      </c>
      <c r="H140" s="428">
        <v>245</v>
      </c>
      <c r="I140" s="418">
        <v>139</v>
      </c>
      <c r="J140" s="463"/>
      <c r="K140" s="400"/>
    </row>
    <row r="141" spans="1:11" ht="24" customHeight="1">
      <c r="A141" s="343">
        <v>10</v>
      </c>
      <c r="B141" s="489" t="s">
        <v>512</v>
      </c>
      <c r="C141" s="490"/>
      <c r="D141" s="490"/>
      <c r="E141" s="491"/>
      <c r="F141" s="350">
        <f>SUM(F142:F146)</f>
        <v>83</v>
      </c>
      <c r="G141" s="350" t="e">
        <f>SUM(G142:G146)</f>
        <v>#REF!</v>
      </c>
      <c r="H141" s="443"/>
      <c r="I141" s="351"/>
      <c r="J141" s="458"/>
      <c r="K141" s="227" t="s">
        <v>392</v>
      </c>
    </row>
    <row r="142" spans="1:11" ht="22.5" customHeight="1">
      <c r="A142" s="13" t="s">
        <v>123</v>
      </c>
      <c r="B142" s="501" t="s">
        <v>277</v>
      </c>
      <c r="C142" s="502"/>
      <c r="D142" s="502"/>
      <c r="E142" s="503"/>
      <c r="F142" s="305">
        <v>35</v>
      </c>
      <c r="G142" s="251" t="e">
        <f>#REF!*F142</f>
        <v>#REF!</v>
      </c>
      <c r="H142" s="495">
        <v>95</v>
      </c>
      <c r="I142" s="418">
        <v>440</v>
      </c>
      <c r="J142" s="454"/>
      <c r="K142" s="116"/>
    </row>
    <row r="143" spans="1:11" ht="15" customHeight="1">
      <c r="A143" s="13" t="s">
        <v>220</v>
      </c>
      <c r="B143" s="501" t="s">
        <v>278</v>
      </c>
      <c r="C143" s="502"/>
      <c r="D143" s="502"/>
      <c r="E143" s="503"/>
      <c r="F143" s="305">
        <v>7</v>
      </c>
      <c r="G143" s="251" t="e">
        <f>#REF!*F143</f>
        <v>#REF!</v>
      </c>
      <c r="H143" s="496"/>
      <c r="I143" s="418">
        <v>440</v>
      </c>
      <c r="J143" s="454"/>
      <c r="K143" s="116"/>
    </row>
    <row r="144" spans="1:11" ht="21.75" customHeight="1">
      <c r="A144" s="13" t="s">
        <v>221</v>
      </c>
      <c r="B144" s="501" t="s">
        <v>279</v>
      </c>
      <c r="C144" s="502"/>
      <c r="D144" s="502"/>
      <c r="E144" s="503"/>
      <c r="F144" s="305">
        <v>12</v>
      </c>
      <c r="G144" s="251" t="e">
        <f>#REF!*F144</f>
        <v>#REF!</v>
      </c>
      <c r="H144" s="496"/>
      <c r="I144" s="418">
        <v>612</v>
      </c>
      <c r="J144" s="454"/>
      <c r="K144" s="116"/>
    </row>
    <row r="145" spans="1:11" ht="15.75" customHeight="1">
      <c r="A145" s="13" t="s">
        <v>222</v>
      </c>
      <c r="B145" s="501" t="s">
        <v>199</v>
      </c>
      <c r="C145" s="502"/>
      <c r="D145" s="502"/>
      <c r="E145" s="503"/>
      <c r="F145" s="305">
        <v>20</v>
      </c>
      <c r="G145" s="251" t="e">
        <f>#REF!*F145</f>
        <v>#REF!</v>
      </c>
      <c r="H145" s="496"/>
      <c r="I145" s="418">
        <v>1231</v>
      </c>
      <c r="J145" s="454"/>
      <c r="K145" s="116"/>
    </row>
    <row r="146" spans="1:11" ht="21.75" customHeight="1">
      <c r="A146" s="13" t="s">
        <v>223</v>
      </c>
      <c r="B146" s="501" t="s">
        <v>200</v>
      </c>
      <c r="C146" s="502"/>
      <c r="D146" s="502"/>
      <c r="E146" s="503"/>
      <c r="F146" s="305">
        <v>9</v>
      </c>
      <c r="G146" s="251" t="e">
        <f>#REF!*F146</f>
        <v>#REF!</v>
      </c>
      <c r="H146" s="497"/>
      <c r="I146" s="418">
        <v>2420</v>
      </c>
      <c r="J146" s="454"/>
      <c r="K146" s="116"/>
    </row>
    <row r="147" spans="1:11" ht="24.75" customHeight="1">
      <c r="A147" s="343">
        <v>11</v>
      </c>
      <c r="B147" s="489" t="s">
        <v>244</v>
      </c>
      <c r="C147" s="490"/>
      <c r="D147" s="490"/>
      <c r="E147" s="491"/>
      <c r="F147" s="350">
        <f>SUM(F148:F149)</f>
        <v>280</v>
      </c>
      <c r="G147" s="351" t="e">
        <f>SUM(G148:G149)</f>
        <v>#REF!</v>
      </c>
      <c r="H147" s="443"/>
      <c r="I147" s="351"/>
      <c r="J147" s="458"/>
      <c r="K147" s="224" t="s">
        <v>392</v>
      </c>
    </row>
    <row r="148" spans="1:11" ht="24.75" customHeight="1">
      <c r="A148" s="574">
        <v>11</v>
      </c>
      <c r="B148" s="575" t="s">
        <v>245</v>
      </c>
      <c r="C148" s="575"/>
      <c r="D148" s="23">
        <v>1</v>
      </c>
      <c r="E148" s="10" t="s">
        <v>174</v>
      </c>
      <c r="F148" s="305">
        <v>159</v>
      </c>
      <c r="G148" s="251" t="e">
        <f>#REF!*F148</f>
        <v>#REF!</v>
      </c>
      <c r="H148" s="495">
        <v>310</v>
      </c>
      <c r="I148" s="418">
        <v>1080</v>
      </c>
      <c r="J148" s="454"/>
      <c r="K148" s="116"/>
    </row>
    <row r="149" spans="1:11" ht="21" customHeight="1">
      <c r="A149" s="574"/>
      <c r="B149" s="575"/>
      <c r="C149" s="575"/>
      <c r="D149" s="23">
        <v>2</v>
      </c>
      <c r="E149" s="10" t="s">
        <v>175</v>
      </c>
      <c r="F149" s="305">
        <v>121</v>
      </c>
      <c r="G149" s="251" t="e">
        <f>#REF!*F149</f>
        <v>#REF!</v>
      </c>
      <c r="H149" s="497"/>
      <c r="I149" s="418">
        <v>1080</v>
      </c>
      <c r="J149" s="454"/>
      <c r="K149" s="116"/>
    </row>
    <row r="150" spans="1:11" ht="30" customHeight="1">
      <c r="A150" s="343">
        <v>12</v>
      </c>
      <c r="B150" s="489" t="s">
        <v>513</v>
      </c>
      <c r="C150" s="490"/>
      <c r="D150" s="490"/>
      <c r="E150" s="491"/>
      <c r="F150" s="350">
        <f>SUM(F151:F159)</f>
        <v>409</v>
      </c>
      <c r="G150" s="351" t="e">
        <f>SUM(G151:G159)</f>
        <v>#REF!</v>
      </c>
      <c r="H150" s="443"/>
      <c r="I150" s="351"/>
      <c r="J150" s="458"/>
      <c r="K150" s="224" t="s">
        <v>392</v>
      </c>
    </row>
    <row r="151" spans="1:11" ht="34.5" customHeight="1">
      <c r="A151" s="498" t="s">
        <v>224</v>
      </c>
      <c r="B151" s="510" t="s">
        <v>193</v>
      </c>
      <c r="C151" s="511"/>
      <c r="D151" s="23">
        <v>1</v>
      </c>
      <c r="E151" s="10" t="s">
        <v>194</v>
      </c>
      <c r="F151" s="305">
        <v>267</v>
      </c>
      <c r="G151" s="251" t="e">
        <f>#REF!*F151</f>
        <v>#REF!</v>
      </c>
      <c r="H151" s="495">
        <v>320</v>
      </c>
      <c r="I151" s="418">
        <v>5200</v>
      </c>
      <c r="J151" s="454"/>
      <c r="K151" s="116"/>
    </row>
    <row r="152" spans="1:11" ht="21" customHeight="1">
      <c r="A152" s="499"/>
      <c r="B152" s="514"/>
      <c r="C152" s="515"/>
      <c r="D152" s="25">
        <v>2</v>
      </c>
      <c r="E152" s="10" t="s">
        <v>282</v>
      </c>
      <c r="F152" s="305">
        <v>29</v>
      </c>
      <c r="G152" s="251" t="e">
        <f>#REF!*F152</f>
        <v>#REF!</v>
      </c>
      <c r="H152" s="497"/>
      <c r="I152" s="418">
        <v>3729</v>
      </c>
      <c r="J152" s="454"/>
      <c r="K152" s="116"/>
    </row>
    <row r="153" spans="1:11" ht="15">
      <c r="A153" s="519"/>
      <c r="B153" s="520"/>
      <c r="C153" s="520"/>
      <c r="D153" s="520"/>
      <c r="E153" s="521"/>
      <c r="F153" s="331"/>
      <c r="G153" s="331"/>
      <c r="H153" s="364"/>
      <c r="I153" s="482"/>
      <c r="J153" s="331"/>
      <c r="K153" s="332"/>
    </row>
    <row r="154" spans="1:11" ht="27" customHeight="1">
      <c r="A154" s="498" t="s">
        <v>225</v>
      </c>
      <c r="B154" s="510" t="s">
        <v>246</v>
      </c>
      <c r="C154" s="511"/>
      <c r="D154" s="23">
        <v>1</v>
      </c>
      <c r="E154" s="134" t="s">
        <v>124</v>
      </c>
      <c r="F154" s="305">
        <v>47</v>
      </c>
      <c r="G154" s="251" t="e">
        <f>#REF!*F154</f>
        <v>#REF!</v>
      </c>
      <c r="H154" s="495">
        <v>130</v>
      </c>
      <c r="I154" s="418">
        <v>6000</v>
      </c>
      <c r="J154" s="454"/>
      <c r="K154" s="116"/>
    </row>
    <row r="155" spans="1:11" ht="18.75" customHeight="1">
      <c r="A155" s="499"/>
      <c r="B155" s="512"/>
      <c r="C155" s="513"/>
      <c r="D155" s="23">
        <v>2</v>
      </c>
      <c r="E155" s="10" t="s">
        <v>283</v>
      </c>
      <c r="F155" s="305">
        <v>7</v>
      </c>
      <c r="G155" s="251" t="e">
        <f>#REF!*F155</f>
        <v>#REF!</v>
      </c>
      <c r="H155" s="496"/>
      <c r="I155" s="418">
        <v>6000</v>
      </c>
      <c r="J155" s="454"/>
      <c r="K155" s="116"/>
    </row>
    <row r="156" spans="1:11" ht="27.75" customHeight="1">
      <c r="A156" s="499"/>
      <c r="B156" s="512"/>
      <c r="C156" s="513"/>
      <c r="D156" s="23">
        <v>3</v>
      </c>
      <c r="E156" s="10" t="s">
        <v>126</v>
      </c>
      <c r="F156" s="305">
        <v>28</v>
      </c>
      <c r="G156" s="251" t="e">
        <f>#REF!*F156</f>
        <v>#REF!</v>
      </c>
      <c r="H156" s="496"/>
      <c r="I156" s="418">
        <v>6000</v>
      </c>
      <c r="J156" s="454"/>
      <c r="K156" s="116"/>
    </row>
    <row r="157" spans="1:11" ht="22.5" customHeight="1">
      <c r="A157" s="499"/>
      <c r="B157" s="512"/>
      <c r="C157" s="513"/>
      <c r="D157" s="23">
        <v>4</v>
      </c>
      <c r="E157" s="10" t="s">
        <v>284</v>
      </c>
      <c r="F157" s="305">
        <v>7</v>
      </c>
      <c r="G157" s="251" t="e">
        <f>#REF!*F157</f>
        <v>#REF!</v>
      </c>
      <c r="H157" s="496"/>
      <c r="I157" s="418">
        <v>6000</v>
      </c>
      <c r="J157" s="454"/>
      <c r="K157" s="116"/>
    </row>
    <row r="158" spans="1:11" ht="34.5" customHeight="1">
      <c r="A158" s="499"/>
      <c r="B158" s="512"/>
      <c r="C158" s="513"/>
      <c r="D158" s="27">
        <v>5</v>
      </c>
      <c r="E158" s="60" t="s">
        <v>128</v>
      </c>
      <c r="F158" s="305">
        <v>20</v>
      </c>
      <c r="G158" s="251" t="e">
        <f>#REF!*F158</f>
        <v>#REF!</v>
      </c>
      <c r="H158" s="496"/>
      <c r="I158" s="418">
        <v>6000</v>
      </c>
      <c r="J158" s="454"/>
      <c r="K158" s="116"/>
    </row>
    <row r="159" spans="1:11" ht="15">
      <c r="A159" s="500"/>
      <c r="B159" s="514"/>
      <c r="C159" s="515"/>
      <c r="D159" s="23">
        <v>6</v>
      </c>
      <c r="E159" s="10" t="s">
        <v>285</v>
      </c>
      <c r="F159" s="305">
        <v>4</v>
      </c>
      <c r="G159" s="251" t="e">
        <f>#REF!*F159</f>
        <v>#REF!</v>
      </c>
      <c r="H159" s="497"/>
      <c r="I159" s="418">
        <v>6000</v>
      </c>
      <c r="J159" s="454"/>
      <c r="K159" s="116"/>
    </row>
    <row r="160" spans="1:11" ht="21" customHeight="1">
      <c r="A160" s="343">
        <v>13</v>
      </c>
      <c r="B160" s="489" t="s">
        <v>528</v>
      </c>
      <c r="C160" s="490"/>
      <c r="D160" s="490"/>
      <c r="E160" s="491"/>
      <c r="F160" s="196">
        <f>SUM(F161:F163)</f>
        <v>3</v>
      </c>
      <c r="G160" s="250" t="e">
        <f>SUM(G161:G163)</f>
        <v>#REF!</v>
      </c>
      <c r="H160" s="444"/>
      <c r="I160" s="256"/>
      <c r="J160" s="461"/>
      <c r="K160" s="230"/>
    </row>
    <row r="161" spans="1:11" ht="28.5" customHeight="1">
      <c r="A161" s="563">
        <v>13</v>
      </c>
      <c r="B161" s="565" t="s">
        <v>529</v>
      </c>
      <c r="C161" s="566"/>
      <c r="D161" s="23">
        <v>1</v>
      </c>
      <c r="E161" s="10" t="s">
        <v>177</v>
      </c>
      <c r="F161" s="305">
        <v>3</v>
      </c>
      <c r="G161" s="251" t="e">
        <f>#REF!*F161</f>
        <v>#REF!</v>
      </c>
      <c r="H161" s="495">
        <v>5</v>
      </c>
      <c r="I161" s="418">
        <v>130000</v>
      </c>
      <c r="J161" s="449" t="s">
        <v>429</v>
      </c>
      <c r="K161" s="214" t="s">
        <v>390</v>
      </c>
    </row>
    <row r="162" spans="1:11" ht="27" customHeight="1">
      <c r="A162" s="564"/>
      <c r="B162" s="567"/>
      <c r="C162" s="568"/>
      <c r="D162" s="23">
        <v>2</v>
      </c>
      <c r="E162" s="10" t="s">
        <v>178</v>
      </c>
      <c r="F162" s="308">
        <v>0</v>
      </c>
      <c r="G162" s="251" t="e">
        <f>#REF!*F162</f>
        <v>#REF!</v>
      </c>
      <c r="H162" s="496"/>
      <c r="I162" s="418">
        <v>130000</v>
      </c>
      <c r="J162" s="449" t="s">
        <v>429</v>
      </c>
      <c r="K162" s="214" t="s">
        <v>390</v>
      </c>
    </row>
    <row r="163" spans="1:11" ht="34.5" customHeight="1">
      <c r="A163" s="564"/>
      <c r="B163" s="569"/>
      <c r="C163" s="570"/>
      <c r="D163" s="23">
        <v>3</v>
      </c>
      <c r="E163" s="10" t="s">
        <v>179</v>
      </c>
      <c r="F163" s="308">
        <v>0</v>
      </c>
      <c r="G163" s="251" t="e">
        <f>#REF!*F163</f>
        <v>#REF!</v>
      </c>
      <c r="H163" s="497"/>
      <c r="I163" s="418">
        <v>130000</v>
      </c>
      <c r="J163" s="449" t="s">
        <v>429</v>
      </c>
      <c r="K163" s="214" t="s">
        <v>390</v>
      </c>
    </row>
    <row r="164" spans="1:11" ht="15" customHeight="1">
      <c r="A164" s="343">
        <v>14</v>
      </c>
      <c r="B164" s="571" t="s">
        <v>530</v>
      </c>
      <c r="C164" s="572"/>
      <c r="D164" s="572"/>
      <c r="E164" s="573"/>
      <c r="F164" s="191">
        <f>SUM(F165:F167)</f>
        <v>176</v>
      </c>
      <c r="G164" s="256" t="e">
        <f>SUM(G165:G167)</f>
        <v>#REF!</v>
      </c>
      <c r="H164" s="431"/>
      <c r="I164" s="256"/>
      <c r="J164" s="464"/>
      <c r="K164" s="229"/>
    </row>
    <row r="165" spans="1:11" ht="34.5" customHeight="1">
      <c r="A165" s="574">
        <v>14</v>
      </c>
      <c r="B165" s="510" t="s">
        <v>531</v>
      </c>
      <c r="C165" s="511"/>
      <c r="D165" s="23">
        <v>1</v>
      </c>
      <c r="E165" s="10" t="s">
        <v>504</v>
      </c>
      <c r="F165" s="305">
        <v>48</v>
      </c>
      <c r="G165" s="251" t="e">
        <f>#REF!*F165</f>
        <v>#REF!</v>
      </c>
      <c r="H165" s="495">
        <v>200</v>
      </c>
      <c r="I165" s="418">
        <v>37000</v>
      </c>
      <c r="J165" s="449" t="s">
        <v>429</v>
      </c>
      <c r="K165" s="214" t="s">
        <v>390</v>
      </c>
    </row>
    <row r="166" spans="1:11" ht="27" customHeight="1">
      <c r="A166" s="574"/>
      <c r="B166" s="512"/>
      <c r="C166" s="513"/>
      <c r="D166" s="23">
        <v>2</v>
      </c>
      <c r="E166" s="10" t="s">
        <v>503</v>
      </c>
      <c r="F166" s="305">
        <v>128</v>
      </c>
      <c r="G166" s="251" t="e">
        <f>#REF!*F166</f>
        <v>#REF!</v>
      </c>
      <c r="H166" s="496"/>
      <c r="I166" s="418">
        <v>37000</v>
      </c>
      <c r="J166" s="449" t="s">
        <v>429</v>
      </c>
      <c r="K166" s="214" t="s">
        <v>390</v>
      </c>
    </row>
    <row r="167" spans="1:11" ht="24">
      <c r="A167" s="574"/>
      <c r="B167" s="514"/>
      <c r="C167" s="515"/>
      <c r="D167" s="32">
        <v>3</v>
      </c>
      <c r="E167" s="134" t="s">
        <v>130</v>
      </c>
      <c r="F167" s="320">
        <v>0</v>
      </c>
      <c r="G167" s="264" t="e">
        <f>#REF!*F167</f>
        <v>#REF!</v>
      </c>
      <c r="H167" s="497"/>
      <c r="I167" s="418">
        <v>37000</v>
      </c>
      <c r="J167" s="449" t="s">
        <v>429</v>
      </c>
      <c r="K167" s="214" t="s">
        <v>390</v>
      </c>
    </row>
    <row r="168" spans="1:11" ht="27" customHeight="1">
      <c r="A168" s="18">
        <v>15</v>
      </c>
      <c r="B168" s="507" t="s">
        <v>248</v>
      </c>
      <c r="C168" s="508"/>
      <c r="D168" s="508"/>
      <c r="E168" s="509"/>
      <c r="F168" s="350">
        <f>SUM(F169:F183)</f>
        <v>565</v>
      </c>
      <c r="G168" s="351" t="e">
        <f>SUM(G169:G183)</f>
        <v>#REF!</v>
      </c>
      <c r="H168" s="443"/>
      <c r="I168" s="351"/>
      <c r="J168" s="458"/>
      <c r="K168" s="224" t="s">
        <v>392</v>
      </c>
    </row>
    <row r="169" spans="1:11" ht="21" customHeight="1">
      <c r="A169" s="498" t="s">
        <v>323</v>
      </c>
      <c r="B169" s="557" t="s">
        <v>324</v>
      </c>
      <c r="C169" s="559" t="s">
        <v>325</v>
      </c>
      <c r="D169" s="28">
        <v>1</v>
      </c>
      <c r="E169" s="61" t="s">
        <v>182</v>
      </c>
      <c r="F169" s="305">
        <v>65</v>
      </c>
      <c r="G169" s="251" t="e">
        <f>#REF!*F169</f>
        <v>#REF!</v>
      </c>
      <c r="H169" s="495">
        <v>75</v>
      </c>
      <c r="I169" s="418">
        <v>8000</v>
      </c>
      <c r="J169" s="454"/>
      <c r="K169" s="116"/>
    </row>
    <row r="170" spans="1:11" ht="82.5" customHeight="1">
      <c r="A170" s="499"/>
      <c r="B170" s="558"/>
      <c r="C170" s="560"/>
      <c r="D170" s="29">
        <v>2</v>
      </c>
      <c r="E170" s="142" t="s">
        <v>183</v>
      </c>
      <c r="F170" s="305">
        <v>4</v>
      </c>
      <c r="G170" s="251" t="e">
        <f>#REF!*F170</f>
        <v>#REF!</v>
      </c>
      <c r="H170" s="497"/>
      <c r="I170" s="418">
        <v>8000</v>
      </c>
      <c r="J170" s="454"/>
      <c r="K170" s="116"/>
    </row>
    <row r="171" spans="1:11" s="145" customFormat="1" ht="6.75" customHeight="1">
      <c r="A171" s="348"/>
      <c r="B171" s="35"/>
      <c r="C171" s="35"/>
      <c r="D171" s="36"/>
      <c r="E171" s="35"/>
      <c r="F171" s="331"/>
      <c r="G171" s="331"/>
      <c r="H171" s="364"/>
      <c r="I171" s="482"/>
      <c r="J171" s="331"/>
      <c r="K171" s="332"/>
    </row>
    <row r="172" spans="1:11" s="126" customFormat="1" ht="15">
      <c r="A172" s="561" t="s">
        <v>326</v>
      </c>
      <c r="B172" s="562" t="s">
        <v>318</v>
      </c>
      <c r="C172" s="562" t="s">
        <v>319</v>
      </c>
      <c r="D172" s="366">
        <v>1</v>
      </c>
      <c r="E172" s="367" t="s">
        <v>184</v>
      </c>
      <c r="F172" s="320">
        <v>0</v>
      </c>
      <c r="G172" s="264" t="e">
        <f>#REF!*F172</f>
        <v>#REF!</v>
      </c>
      <c r="H172" s="623">
        <v>95</v>
      </c>
      <c r="I172" s="483">
        <v>2200</v>
      </c>
      <c r="J172" s="465"/>
      <c r="K172" s="161"/>
    </row>
    <row r="173" spans="1:11" s="126" customFormat="1" ht="15">
      <c r="A173" s="561"/>
      <c r="B173" s="562"/>
      <c r="C173" s="562"/>
      <c r="D173" s="54">
        <v>2</v>
      </c>
      <c r="E173" s="62" t="s">
        <v>185</v>
      </c>
      <c r="F173" s="320">
        <v>41</v>
      </c>
      <c r="G173" s="264" t="e">
        <f>#REF!*F173</f>
        <v>#REF!</v>
      </c>
      <c r="H173" s="624"/>
      <c r="I173" s="483">
        <v>10000</v>
      </c>
      <c r="J173" s="465"/>
      <c r="K173" s="161"/>
    </row>
    <row r="174" spans="1:11" s="126" customFormat="1" ht="15">
      <c r="A174" s="561"/>
      <c r="B174" s="562"/>
      <c r="C174" s="562"/>
      <c r="D174" s="54">
        <v>3</v>
      </c>
      <c r="E174" s="368" t="s">
        <v>186</v>
      </c>
      <c r="F174" s="320">
        <v>32</v>
      </c>
      <c r="G174" s="264" t="e">
        <f>#REF!*F174</f>
        <v>#REF!</v>
      </c>
      <c r="H174" s="624"/>
      <c r="I174" s="483">
        <v>10000</v>
      </c>
      <c r="J174" s="465"/>
      <c r="K174" s="161"/>
    </row>
    <row r="175" spans="1:11" s="126" customFormat="1" ht="15">
      <c r="A175" s="561"/>
      <c r="B175" s="562"/>
      <c r="C175" s="562"/>
      <c r="D175" s="54">
        <v>4</v>
      </c>
      <c r="E175" s="62" t="s">
        <v>317</v>
      </c>
      <c r="F175" s="320">
        <v>0</v>
      </c>
      <c r="G175" s="264" t="e">
        <f>#REF!*F175</f>
        <v>#REF!</v>
      </c>
      <c r="H175" s="624"/>
      <c r="I175" s="483">
        <v>1575</v>
      </c>
      <c r="J175" s="465"/>
      <c r="K175" s="161"/>
    </row>
    <row r="176" spans="1:11" s="126" customFormat="1" ht="15">
      <c r="A176" s="561"/>
      <c r="B176" s="562"/>
      <c r="C176" s="562"/>
      <c r="D176" s="54">
        <v>5</v>
      </c>
      <c r="E176" s="62" t="s">
        <v>322</v>
      </c>
      <c r="F176" s="320">
        <v>0</v>
      </c>
      <c r="G176" s="264" t="e">
        <f>#REF!*F176</f>
        <v>#REF!</v>
      </c>
      <c r="H176" s="624"/>
      <c r="I176" s="483">
        <v>1035</v>
      </c>
      <c r="J176" s="465"/>
      <c r="K176" s="161"/>
    </row>
    <row r="177" spans="1:11" s="126" customFormat="1" ht="15">
      <c r="A177" s="561"/>
      <c r="B177" s="562"/>
      <c r="C177" s="562"/>
      <c r="D177" s="54">
        <v>6</v>
      </c>
      <c r="E177" s="62" t="s">
        <v>321</v>
      </c>
      <c r="F177" s="320">
        <v>9</v>
      </c>
      <c r="G177" s="264" t="e">
        <f>#REF!*F177</f>
        <v>#REF!</v>
      </c>
      <c r="H177" s="625"/>
      <c r="I177" s="483">
        <v>1590</v>
      </c>
      <c r="J177" s="465"/>
      <c r="K177" s="161"/>
    </row>
    <row r="178" spans="1:11" ht="4.5" customHeight="1">
      <c r="A178" s="348"/>
      <c r="B178" s="35"/>
      <c r="C178" s="35"/>
      <c r="D178" s="36"/>
      <c r="E178" s="35"/>
      <c r="F178" s="331"/>
      <c r="G178" s="331"/>
      <c r="H178" s="364"/>
      <c r="I178" s="482"/>
      <c r="J178" s="331"/>
      <c r="K178" s="332"/>
    </row>
    <row r="179" spans="1:11" ht="90">
      <c r="A179" s="6" t="s">
        <v>327</v>
      </c>
      <c r="B179" s="140" t="s">
        <v>328</v>
      </c>
      <c r="C179" s="516" t="s">
        <v>329</v>
      </c>
      <c r="D179" s="517"/>
      <c r="E179" s="518"/>
      <c r="F179" s="305">
        <v>29</v>
      </c>
      <c r="G179" s="251" t="e">
        <f>#REF!*F179</f>
        <v>#REF!</v>
      </c>
      <c r="H179" s="428">
        <v>30</v>
      </c>
      <c r="I179" s="418">
        <v>10000</v>
      </c>
      <c r="J179" s="454"/>
      <c r="K179" s="116"/>
    </row>
    <row r="180" spans="1:11" ht="5.25" customHeight="1">
      <c r="A180" s="519"/>
      <c r="B180" s="520"/>
      <c r="C180" s="520"/>
      <c r="D180" s="520"/>
      <c r="E180" s="521"/>
      <c r="F180" s="331"/>
      <c r="G180" s="331"/>
      <c r="H180" s="369"/>
      <c r="I180" s="484"/>
      <c r="J180" s="331"/>
      <c r="K180" s="332"/>
    </row>
    <row r="181" spans="1:11" ht="105">
      <c r="A181" s="6" t="s">
        <v>330</v>
      </c>
      <c r="B181" s="31" t="s">
        <v>331</v>
      </c>
      <c r="C181" s="516" t="s">
        <v>332</v>
      </c>
      <c r="D181" s="517"/>
      <c r="E181" s="518"/>
      <c r="F181" s="305">
        <v>17</v>
      </c>
      <c r="G181" s="251" t="e">
        <f>#REF!*F181</f>
        <v>#REF!</v>
      </c>
      <c r="H181" s="428">
        <v>20</v>
      </c>
      <c r="I181" s="418">
        <v>10000</v>
      </c>
      <c r="J181" s="454"/>
      <c r="K181" s="116"/>
    </row>
    <row r="182" spans="1:11" ht="10.5" customHeight="1">
      <c r="A182" s="519"/>
      <c r="B182" s="520"/>
      <c r="C182" s="520"/>
      <c r="D182" s="520"/>
      <c r="E182" s="521"/>
      <c r="F182" s="331"/>
      <c r="G182" s="331"/>
      <c r="H182" s="364"/>
      <c r="I182" s="482"/>
      <c r="J182" s="331"/>
      <c r="K182" s="332"/>
    </row>
    <row r="183" spans="1:11" ht="31.5" customHeight="1">
      <c r="A183" s="6" t="s">
        <v>226</v>
      </c>
      <c r="B183" s="555" t="s">
        <v>202</v>
      </c>
      <c r="C183" s="556"/>
      <c r="D183" s="54">
        <v>1</v>
      </c>
      <c r="E183" s="62" t="s">
        <v>333</v>
      </c>
      <c r="F183" s="305">
        <v>368</v>
      </c>
      <c r="G183" s="251" t="e">
        <f>#REF!*F183</f>
        <v>#REF!</v>
      </c>
      <c r="H183" s="428">
        <v>400</v>
      </c>
      <c r="I183" s="418">
        <v>540</v>
      </c>
      <c r="J183" s="454"/>
      <c r="K183" s="116"/>
    </row>
    <row r="184" spans="1:11" ht="15.75">
      <c r="A184" s="349">
        <v>16</v>
      </c>
      <c r="B184" s="524" t="s">
        <v>532</v>
      </c>
      <c r="C184" s="525"/>
      <c r="D184" s="525"/>
      <c r="E184" s="526"/>
      <c r="F184" s="191">
        <f>SUM(F185:F199)</f>
        <v>2153</v>
      </c>
      <c r="G184" s="256" t="e">
        <f>SUM(G185:G199)</f>
        <v>#REF!</v>
      </c>
      <c r="H184" s="431"/>
      <c r="I184" s="256"/>
      <c r="J184" s="466" t="s">
        <v>391</v>
      </c>
      <c r="K184" s="164"/>
    </row>
    <row r="185" spans="1:11" ht="29.25" customHeight="1">
      <c r="A185" s="546" t="s">
        <v>310</v>
      </c>
      <c r="B185" s="548" t="s">
        <v>533</v>
      </c>
      <c r="C185" s="549"/>
      <c r="D185" s="32">
        <v>1</v>
      </c>
      <c r="E185" s="174" t="s">
        <v>364</v>
      </c>
      <c r="F185" s="305">
        <v>69</v>
      </c>
      <c r="G185" s="251" t="e">
        <f>#REF!*F185</f>
        <v>#REF!</v>
      </c>
      <c r="H185" s="495">
        <v>220</v>
      </c>
      <c r="I185" s="418">
        <v>1440</v>
      </c>
      <c r="J185" s="449" t="s">
        <v>429</v>
      </c>
      <c r="K185" s="214" t="s">
        <v>514</v>
      </c>
    </row>
    <row r="186" spans="1:11" ht="24">
      <c r="A186" s="546"/>
      <c r="B186" s="550"/>
      <c r="C186" s="551"/>
      <c r="D186" s="32">
        <v>2</v>
      </c>
      <c r="E186" s="174" t="s">
        <v>365</v>
      </c>
      <c r="F186" s="305">
        <v>37</v>
      </c>
      <c r="G186" s="251" t="e">
        <f>#REF!*F186</f>
        <v>#REF!</v>
      </c>
      <c r="H186" s="496"/>
      <c r="I186" s="418">
        <v>1460</v>
      </c>
      <c r="J186" s="449" t="s">
        <v>429</v>
      </c>
      <c r="K186" s="214" t="s">
        <v>514</v>
      </c>
    </row>
    <row r="187" spans="1:11" ht="30">
      <c r="A187" s="546"/>
      <c r="B187" s="550"/>
      <c r="C187" s="551"/>
      <c r="D187" s="125">
        <v>3</v>
      </c>
      <c r="E187" s="174" t="s">
        <v>366</v>
      </c>
      <c r="F187" s="305">
        <v>33</v>
      </c>
      <c r="G187" s="251" t="e">
        <f>#REF!*F187</f>
        <v>#REF!</v>
      </c>
      <c r="H187" s="496"/>
      <c r="I187" s="418">
        <v>1460</v>
      </c>
      <c r="J187" s="449" t="s">
        <v>429</v>
      </c>
      <c r="K187" s="214" t="s">
        <v>514</v>
      </c>
    </row>
    <row r="188" spans="1:11" ht="30">
      <c r="A188" s="546"/>
      <c r="B188" s="550"/>
      <c r="C188" s="551"/>
      <c r="D188" s="125">
        <v>4</v>
      </c>
      <c r="E188" s="174" t="s">
        <v>367</v>
      </c>
      <c r="F188" s="305">
        <v>25</v>
      </c>
      <c r="G188" s="251" t="e">
        <f>#REF!*F188</f>
        <v>#REF!</v>
      </c>
      <c r="H188" s="496"/>
      <c r="I188" s="418">
        <v>3200</v>
      </c>
      <c r="J188" s="449" t="s">
        <v>429</v>
      </c>
      <c r="K188" s="214" t="s">
        <v>514</v>
      </c>
    </row>
    <row r="189" spans="1:11" ht="30">
      <c r="A189" s="547"/>
      <c r="B189" s="552"/>
      <c r="C189" s="553"/>
      <c r="D189" s="141">
        <v>5</v>
      </c>
      <c r="E189" s="183" t="s">
        <v>368</v>
      </c>
      <c r="F189" s="305">
        <v>40</v>
      </c>
      <c r="G189" s="251" t="e">
        <f>#REF!*F189</f>
        <v>#REF!</v>
      </c>
      <c r="H189" s="497"/>
      <c r="I189" s="418">
        <v>5700</v>
      </c>
      <c r="J189" s="449" t="s">
        <v>429</v>
      </c>
      <c r="K189" s="214" t="s">
        <v>514</v>
      </c>
    </row>
    <row r="190" spans="1:11" ht="15">
      <c r="A190" s="154"/>
      <c r="B190" s="155"/>
      <c r="C190" s="119"/>
      <c r="D190" s="119"/>
      <c r="E190" s="120"/>
      <c r="F190" s="319"/>
      <c r="G190" s="263"/>
      <c r="H190" s="322"/>
      <c r="I190" s="263"/>
      <c r="J190" s="467"/>
      <c r="K190" s="120"/>
    </row>
    <row r="191" spans="1:11" ht="30" customHeight="1">
      <c r="A191" s="547" t="s">
        <v>311</v>
      </c>
      <c r="B191" s="548" t="s">
        <v>534</v>
      </c>
      <c r="C191" s="549"/>
      <c r="D191" s="231">
        <v>1</v>
      </c>
      <c r="E191" s="232" t="s">
        <v>369</v>
      </c>
      <c r="F191" s="305">
        <v>315</v>
      </c>
      <c r="G191" s="251" t="e">
        <f>#REF!*F191</f>
        <v>#REF!</v>
      </c>
      <c r="H191" s="495">
        <v>770</v>
      </c>
      <c r="I191" s="418">
        <v>2396</v>
      </c>
      <c r="J191" s="449" t="s">
        <v>429</v>
      </c>
      <c r="K191" s="214" t="s">
        <v>514</v>
      </c>
    </row>
    <row r="192" spans="1:11" ht="30">
      <c r="A192" s="554"/>
      <c r="B192" s="550"/>
      <c r="C192" s="551"/>
      <c r="D192" s="125">
        <v>2</v>
      </c>
      <c r="E192" s="174" t="s">
        <v>370</v>
      </c>
      <c r="F192" s="305">
        <v>23</v>
      </c>
      <c r="G192" s="251" t="e">
        <f>#REF!*F192</f>
        <v>#REF!</v>
      </c>
      <c r="H192" s="496"/>
      <c r="I192" s="418">
        <v>2800</v>
      </c>
      <c r="J192" s="449" t="s">
        <v>429</v>
      </c>
      <c r="K192" s="214" t="s">
        <v>514</v>
      </c>
    </row>
    <row r="193" spans="1:11" ht="30">
      <c r="A193" s="554"/>
      <c r="B193" s="550"/>
      <c r="C193" s="551"/>
      <c r="D193" s="125">
        <v>3</v>
      </c>
      <c r="E193" s="174" t="s">
        <v>371</v>
      </c>
      <c r="F193" s="305">
        <v>307</v>
      </c>
      <c r="G193" s="251" t="e">
        <f>#REF!*F193</f>
        <v>#REF!</v>
      </c>
      <c r="H193" s="496"/>
      <c r="I193" s="418">
        <v>2400</v>
      </c>
      <c r="J193" s="449" t="s">
        <v>429</v>
      </c>
      <c r="K193" s="214" t="s">
        <v>514</v>
      </c>
    </row>
    <row r="194" spans="1:11" ht="30">
      <c r="A194" s="554"/>
      <c r="B194" s="550"/>
      <c r="C194" s="551"/>
      <c r="D194" s="125">
        <v>4</v>
      </c>
      <c r="E194" s="174" t="s">
        <v>372</v>
      </c>
      <c r="F194" s="305">
        <v>51</v>
      </c>
      <c r="G194" s="251" t="e">
        <f>#REF!*F194</f>
        <v>#REF!</v>
      </c>
      <c r="H194" s="496"/>
      <c r="I194" s="418">
        <v>2811</v>
      </c>
      <c r="J194" s="449" t="s">
        <v>429</v>
      </c>
      <c r="K194" s="214" t="s">
        <v>514</v>
      </c>
    </row>
    <row r="195" spans="1:11" ht="30">
      <c r="A195" s="554"/>
      <c r="B195" s="550"/>
      <c r="C195" s="551"/>
      <c r="D195" s="125">
        <v>5</v>
      </c>
      <c r="E195" s="174" t="s">
        <v>373</v>
      </c>
      <c r="F195" s="305">
        <v>16</v>
      </c>
      <c r="G195" s="251" t="e">
        <f>#REF!*F195</f>
        <v>#REF!</v>
      </c>
      <c r="H195" s="496"/>
      <c r="I195" s="418">
        <v>2400</v>
      </c>
      <c r="J195" s="449" t="s">
        <v>429</v>
      </c>
      <c r="K195" s="214" t="s">
        <v>514</v>
      </c>
    </row>
    <row r="196" spans="1:11" ht="30" customHeight="1">
      <c r="A196" s="184"/>
      <c r="B196" s="550"/>
      <c r="C196" s="551"/>
      <c r="D196" s="125">
        <v>6</v>
      </c>
      <c r="E196" s="174" t="s">
        <v>374</v>
      </c>
      <c r="F196" s="308">
        <v>0</v>
      </c>
      <c r="G196" s="251" t="e">
        <f>#REF!*F196</f>
        <v>#REF!</v>
      </c>
      <c r="H196" s="497"/>
      <c r="I196" s="418">
        <v>2811</v>
      </c>
      <c r="J196" s="449" t="s">
        <v>429</v>
      </c>
      <c r="K196" s="214" t="s">
        <v>514</v>
      </c>
    </row>
    <row r="197" spans="1:11" ht="15">
      <c r="A197" s="120"/>
      <c r="B197" s="120"/>
      <c r="C197" s="120"/>
      <c r="D197" s="120"/>
      <c r="E197" s="120"/>
      <c r="F197" s="319"/>
      <c r="G197" s="263"/>
      <c r="H197" s="322"/>
      <c r="I197" s="263"/>
      <c r="J197" s="467"/>
      <c r="K197" s="120"/>
    </row>
    <row r="198" spans="1:11" ht="43.5" customHeight="1">
      <c r="A198" s="184" t="s">
        <v>538</v>
      </c>
      <c r="B198" s="548" t="s">
        <v>401</v>
      </c>
      <c r="C198" s="549"/>
      <c r="D198" s="125">
        <v>1</v>
      </c>
      <c r="E198" s="174" t="s">
        <v>466</v>
      </c>
      <c r="F198" s="305">
        <v>1129</v>
      </c>
      <c r="G198" s="251" t="e">
        <f>#REF!*F198</f>
        <v>#REF!</v>
      </c>
      <c r="H198" s="495">
        <v>1340</v>
      </c>
      <c r="I198" s="418">
        <v>2400</v>
      </c>
      <c r="J198" s="449" t="s">
        <v>429</v>
      </c>
      <c r="K198" s="214" t="s">
        <v>514</v>
      </c>
    </row>
    <row r="199" spans="1:11" ht="24">
      <c r="A199" s="185"/>
      <c r="B199" s="552"/>
      <c r="C199" s="553"/>
      <c r="D199" s="125">
        <v>2</v>
      </c>
      <c r="E199" s="174" t="s">
        <v>467</v>
      </c>
      <c r="F199" s="305">
        <v>108</v>
      </c>
      <c r="G199" s="251" t="e">
        <f>#REF!*F199</f>
        <v>#REF!</v>
      </c>
      <c r="H199" s="497"/>
      <c r="I199" s="418">
        <v>2600</v>
      </c>
      <c r="J199" s="449" t="s">
        <v>429</v>
      </c>
      <c r="K199" s="214" t="s">
        <v>514</v>
      </c>
    </row>
    <row r="200" spans="1:11" ht="24">
      <c r="A200" s="349">
        <v>17</v>
      </c>
      <c r="B200" s="524" t="s">
        <v>314</v>
      </c>
      <c r="C200" s="525"/>
      <c r="D200" s="525"/>
      <c r="E200" s="526"/>
      <c r="F200" s="350">
        <f>SUM(F201:F202)</f>
        <v>356</v>
      </c>
      <c r="G200" s="351" t="e">
        <f>SUM(G201:G202)</f>
        <v>#REF!</v>
      </c>
      <c r="H200" s="446"/>
      <c r="I200" s="419"/>
      <c r="J200" s="458"/>
      <c r="K200" s="224" t="s">
        <v>392</v>
      </c>
    </row>
    <row r="201" spans="1:11" ht="30.75">
      <c r="A201" s="527">
        <v>17</v>
      </c>
      <c r="B201" s="529" t="s">
        <v>312</v>
      </c>
      <c r="C201" s="530" t="s">
        <v>320</v>
      </c>
      <c r="D201" s="32">
        <v>1</v>
      </c>
      <c r="E201" s="111" t="s">
        <v>336</v>
      </c>
      <c r="F201" s="320">
        <v>276</v>
      </c>
      <c r="G201" s="251" t="e">
        <f>#REF!*F201</f>
        <v>#REF!</v>
      </c>
      <c r="H201" s="495">
        <v>400</v>
      </c>
      <c r="I201" s="418">
        <v>450</v>
      </c>
      <c r="J201" s="454"/>
      <c r="K201" s="116"/>
    </row>
    <row r="202" spans="1:11" ht="70.5" customHeight="1">
      <c r="A202" s="528"/>
      <c r="B202" s="529"/>
      <c r="C202" s="531"/>
      <c r="D202" s="32">
        <v>2</v>
      </c>
      <c r="E202" s="111" t="s">
        <v>313</v>
      </c>
      <c r="F202" s="320">
        <v>80</v>
      </c>
      <c r="G202" s="251" t="e">
        <f>#REF!*F202</f>
        <v>#REF!</v>
      </c>
      <c r="H202" s="497"/>
      <c r="I202" s="418">
        <v>470</v>
      </c>
      <c r="J202" s="454"/>
      <c r="K202" s="116"/>
    </row>
    <row r="203" spans="1:11" ht="15">
      <c r="A203" s="154"/>
      <c r="B203" s="155"/>
      <c r="C203" s="119"/>
      <c r="D203" s="119"/>
      <c r="E203" s="120"/>
      <c r="F203" s="319"/>
      <c r="G203" s="263"/>
      <c r="H203" s="405"/>
      <c r="I203" s="420"/>
      <c r="J203" s="467"/>
      <c r="K203" s="120"/>
    </row>
    <row r="204" spans="1:11" s="136" customFormat="1" ht="27.75" customHeight="1">
      <c r="A204" s="349">
        <v>18</v>
      </c>
      <c r="B204" s="489" t="s">
        <v>451</v>
      </c>
      <c r="C204" s="490"/>
      <c r="D204" s="490"/>
      <c r="E204" s="491"/>
      <c r="F204" s="321">
        <f>SUM(F206:F212)</f>
        <v>5</v>
      </c>
      <c r="G204" s="265" t="e">
        <f>SUM(G206:G212)</f>
        <v>#REF!</v>
      </c>
      <c r="H204" s="447"/>
      <c r="I204" s="421"/>
      <c r="J204" s="468"/>
      <c r="K204" s="198"/>
    </row>
    <row r="205" spans="1:11" ht="11.25" customHeight="1">
      <c r="A205" s="154"/>
      <c r="B205" s="155"/>
      <c r="C205" s="119"/>
      <c r="D205" s="119"/>
      <c r="E205" s="209"/>
      <c r="F205" s="322"/>
      <c r="G205" s="266"/>
      <c r="H205" s="405"/>
      <c r="I205" s="420"/>
      <c r="J205" s="469"/>
      <c r="K205" s="209"/>
    </row>
    <row r="206" spans="1:11" s="136" customFormat="1" ht="102" customHeight="1">
      <c r="A206" s="522" t="s">
        <v>494</v>
      </c>
      <c r="B206" s="174" t="s">
        <v>410</v>
      </c>
      <c r="C206" s="197" t="s">
        <v>360</v>
      </c>
      <c r="D206" s="32">
        <v>1</v>
      </c>
      <c r="E206" s="174" t="s">
        <v>361</v>
      </c>
      <c r="F206" s="320">
        <v>5</v>
      </c>
      <c r="G206" s="251" t="e">
        <f>#REF!*F206</f>
        <v>#REF!</v>
      </c>
      <c r="H206" s="428">
        <v>5</v>
      </c>
      <c r="I206" s="418">
        <v>34475</v>
      </c>
      <c r="J206" s="449" t="s">
        <v>429</v>
      </c>
      <c r="K206" s="214" t="s">
        <v>390</v>
      </c>
    </row>
    <row r="207" spans="1:11" ht="15">
      <c r="A207" s="523"/>
      <c r="B207" s="155"/>
      <c r="C207" s="119"/>
      <c r="D207" s="119"/>
      <c r="E207" s="120"/>
      <c r="F207" s="323"/>
      <c r="G207" s="267"/>
      <c r="H207" s="485"/>
      <c r="I207" s="420"/>
      <c r="J207" s="467"/>
      <c r="K207" s="120"/>
    </row>
    <row r="208" spans="1:11" ht="105" customHeight="1">
      <c r="A208" s="522" t="s">
        <v>493</v>
      </c>
      <c r="B208" s="542" t="s">
        <v>410</v>
      </c>
      <c r="C208" s="544" t="s">
        <v>409</v>
      </c>
      <c r="D208" s="193">
        <v>1</v>
      </c>
      <c r="E208" s="370" t="s">
        <v>411</v>
      </c>
      <c r="F208" s="324" t="s">
        <v>408</v>
      </c>
      <c r="G208" s="251"/>
      <c r="H208" s="428">
        <v>10</v>
      </c>
      <c r="I208" s="418">
        <v>40000</v>
      </c>
      <c r="J208" s="598" t="s">
        <v>470</v>
      </c>
      <c r="K208" s="401" t="s">
        <v>390</v>
      </c>
    </row>
    <row r="209" spans="1:11" ht="49.5" customHeight="1">
      <c r="A209" s="523"/>
      <c r="B209" s="543"/>
      <c r="C209" s="545"/>
      <c r="D209" s="193">
        <v>2</v>
      </c>
      <c r="E209" s="370" t="s">
        <v>412</v>
      </c>
      <c r="F209" s="324" t="s">
        <v>408</v>
      </c>
      <c r="G209" s="251"/>
      <c r="H209" s="428">
        <v>3</v>
      </c>
      <c r="I209" s="418">
        <v>60000</v>
      </c>
      <c r="J209" s="599"/>
      <c r="K209" s="401" t="s">
        <v>390</v>
      </c>
    </row>
    <row r="210" spans="1:11" ht="15">
      <c r="A210" s="371"/>
      <c r="B210" s="372"/>
      <c r="C210" s="373"/>
      <c r="D210" s="374"/>
      <c r="E210" s="375"/>
      <c r="F210" s="325"/>
      <c r="G210" s="278"/>
      <c r="H210" s="448"/>
      <c r="I210" s="422"/>
      <c r="J210" s="470"/>
      <c r="K210" s="402"/>
    </row>
    <row r="211" spans="1:11" ht="60.75" customHeight="1">
      <c r="A211" s="522" t="s">
        <v>492</v>
      </c>
      <c r="B211" s="542" t="s">
        <v>410</v>
      </c>
      <c r="C211" s="544" t="s">
        <v>414</v>
      </c>
      <c r="D211" s="193">
        <v>1</v>
      </c>
      <c r="E211" s="376" t="s">
        <v>415</v>
      </c>
      <c r="F211" s="324" t="s">
        <v>408</v>
      </c>
      <c r="G211" s="251"/>
      <c r="H211" s="428">
        <v>5</v>
      </c>
      <c r="I211" s="418">
        <v>40000</v>
      </c>
      <c r="J211" s="471" t="s">
        <v>468</v>
      </c>
      <c r="K211" s="401" t="s">
        <v>390</v>
      </c>
    </row>
    <row r="212" spans="1:11" ht="65.25" customHeight="1">
      <c r="A212" s="523"/>
      <c r="B212" s="543"/>
      <c r="C212" s="545"/>
      <c r="D212" s="193">
        <v>2</v>
      </c>
      <c r="E212" s="376" t="s">
        <v>416</v>
      </c>
      <c r="F212" s="324" t="s">
        <v>408</v>
      </c>
      <c r="G212" s="251"/>
      <c r="H212" s="428">
        <v>2</v>
      </c>
      <c r="I212" s="418">
        <v>40000</v>
      </c>
      <c r="J212" s="471" t="s">
        <v>469</v>
      </c>
      <c r="K212" s="401" t="s">
        <v>390</v>
      </c>
    </row>
    <row r="213" spans="1:11" ht="78.75" customHeight="1">
      <c r="A213" s="363">
        <v>20</v>
      </c>
      <c r="B213" s="489" t="s">
        <v>471</v>
      </c>
      <c r="C213" s="490"/>
      <c r="D213" s="490"/>
      <c r="E213" s="491"/>
      <c r="F213" s="350">
        <f>SUM(F214:F229)</f>
        <v>1260</v>
      </c>
      <c r="G213" s="351" t="e">
        <f>SUM(G214:G229)</f>
        <v>#REF!</v>
      </c>
      <c r="H213" s="446"/>
      <c r="I213" s="419"/>
      <c r="J213" s="472" t="s">
        <v>400</v>
      </c>
      <c r="K213" s="224" t="s">
        <v>392</v>
      </c>
    </row>
    <row r="214" spans="1:11" s="286" customFormat="1" ht="25.5" customHeight="1">
      <c r="A214" s="498" t="s">
        <v>453</v>
      </c>
      <c r="B214" s="593" t="s">
        <v>472</v>
      </c>
      <c r="C214" s="595" t="s">
        <v>487</v>
      </c>
      <c r="D214" s="376">
        <v>1</v>
      </c>
      <c r="E214" s="376" t="s">
        <v>473</v>
      </c>
      <c r="F214" s="388">
        <v>180</v>
      </c>
      <c r="G214" s="389" t="e">
        <f>F214*#REF!</f>
        <v>#REF!</v>
      </c>
      <c r="H214" s="539">
        <v>180</v>
      </c>
      <c r="I214" s="481">
        <v>1440</v>
      </c>
      <c r="J214" s="473"/>
      <c r="K214" s="283"/>
    </row>
    <row r="215" spans="1:11" s="286" customFormat="1" ht="16.5" customHeight="1">
      <c r="A215" s="499"/>
      <c r="B215" s="600"/>
      <c r="C215" s="596"/>
      <c r="D215" s="376">
        <v>2</v>
      </c>
      <c r="E215" s="376" t="s">
        <v>474</v>
      </c>
      <c r="F215" s="390"/>
      <c r="G215" s="391"/>
      <c r="H215" s="540"/>
      <c r="I215" s="481">
        <v>1440</v>
      </c>
      <c r="J215" s="473"/>
      <c r="K215" s="283"/>
    </row>
    <row r="216" spans="1:11" s="286" customFormat="1" ht="16.5" customHeight="1">
      <c r="A216" s="499"/>
      <c r="B216" s="594"/>
      <c r="C216" s="597"/>
      <c r="D216" s="376">
        <v>3</v>
      </c>
      <c r="E216" s="376" t="s">
        <v>475</v>
      </c>
      <c r="F216" s="390"/>
      <c r="G216" s="391"/>
      <c r="H216" s="540"/>
      <c r="I216" s="481">
        <v>1440</v>
      </c>
      <c r="J216" s="473"/>
      <c r="K216" s="283"/>
    </row>
    <row r="217" spans="1:11" s="286" customFormat="1" ht="7.5" customHeight="1">
      <c r="A217" s="379"/>
      <c r="B217" s="381"/>
      <c r="C217" s="381"/>
      <c r="D217" s="379"/>
      <c r="E217" s="379"/>
      <c r="F217" s="390"/>
      <c r="G217" s="391"/>
      <c r="H217" s="540"/>
      <c r="I217" s="291"/>
      <c r="J217" s="474"/>
      <c r="K217" s="291"/>
    </row>
    <row r="218" spans="1:11" s="286" customFormat="1" ht="24" customHeight="1">
      <c r="A218" s="498" t="s">
        <v>454</v>
      </c>
      <c r="B218" s="593" t="s">
        <v>472</v>
      </c>
      <c r="C218" s="593" t="s">
        <v>488</v>
      </c>
      <c r="D218" s="376">
        <v>1</v>
      </c>
      <c r="E218" s="376" t="s">
        <v>473</v>
      </c>
      <c r="F218" s="392"/>
      <c r="G218" s="393"/>
      <c r="H218" s="540"/>
      <c r="I218" s="481">
        <v>1440</v>
      </c>
      <c r="J218" s="473"/>
      <c r="K218" s="283"/>
    </row>
    <row r="219" spans="1:11" s="286" customFormat="1" ht="54.75" customHeight="1">
      <c r="A219" s="499"/>
      <c r="B219" s="594"/>
      <c r="C219" s="594"/>
      <c r="D219" s="376">
        <v>2</v>
      </c>
      <c r="E219" s="376" t="s">
        <v>474</v>
      </c>
      <c r="F219" s="394"/>
      <c r="G219" s="395"/>
      <c r="H219" s="540"/>
      <c r="I219" s="481">
        <v>1440</v>
      </c>
      <c r="J219" s="473"/>
      <c r="K219" s="283"/>
    </row>
    <row r="220" spans="1:11" s="286" customFormat="1" ht="7.5" customHeight="1">
      <c r="A220" s="379"/>
      <c r="B220" s="381"/>
      <c r="C220" s="381"/>
      <c r="D220" s="379"/>
      <c r="E220" s="379"/>
      <c r="F220" s="394"/>
      <c r="G220" s="395"/>
      <c r="H220" s="540"/>
      <c r="I220" s="291"/>
      <c r="J220" s="474"/>
      <c r="K220" s="291"/>
    </row>
    <row r="221" spans="1:11" s="286" customFormat="1" ht="60">
      <c r="A221" s="382" t="s">
        <v>476</v>
      </c>
      <c r="B221" s="383" t="s">
        <v>472</v>
      </c>
      <c r="C221" s="383" t="s">
        <v>489</v>
      </c>
      <c r="D221" s="376">
        <v>1</v>
      </c>
      <c r="E221" s="376" t="s">
        <v>473</v>
      </c>
      <c r="F221" s="394"/>
      <c r="G221" s="395"/>
      <c r="H221" s="540"/>
      <c r="I221" s="481">
        <v>1440</v>
      </c>
      <c r="J221" s="473"/>
      <c r="K221" s="283"/>
    </row>
    <row r="222" spans="1:11" s="286" customFormat="1" ht="10.5" customHeight="1">
      <c r="A222" s="379"/>
      <c r="B222" s="379"/>
      <c r="C222" s="379"/>
      <c r="D222" s="380"/>
      <c r="E222" s="381"/>
      <c r="F222" s="394"/>
      <c r="G222" s="395"/>
      <c r="H222" s="540"/>
      <c r="I222" s="291"/>
      <c r="J222" s="474"/>
      <c r="K222" s="291"/>
    </row>
    <row r="223" spans="1:11" s="286" customFormat="1" ht="45" customHeight="1">
      <c r="A223" s="382" t="s">
        <v>477</v>
      </c>
      <c r="B223" s="378" t="s">
        <v>472</v>
      </c>
      <c r="C223" s="532" t="s">
        <v>478</v>
      </c>
      <c r="D223" s="533"/>
      <c r="E223" s="534"/>
      <c r="F223" s="396"/>
      <c r="G223" s="397"/>
      <c r="H223" s="541"/>
      <c r="I223" s="481">
        <v>1440</v>
      </c>
      <c r="J223" s="473"/>
      <c r="K223" s="283"/>
    </row>
    <row r="224" spans="1:11" ht="67.5" customHeight="1">
      <c r="A224" s="363">
        <v>21</v>
      </c>
      <c r="B224" s="489" t="s">
        <v>502</v>
      </c>
      <c r="C224" s="490"/>
      <c r="D224" s="490"/>
      <c r="E224" s="491"/>
      <c r="F224" s="350">
        <f>SUM(F225:F239)</f>
        <v>1060</v>
      </c>
      <c r="G224" s="351" t="e">
        <f>SUM(G225:G239)</f>
        <v>#REF!</v>
      </c>
      <c r="H224" s="446"/>
      <c r="I224" s="419"/>
      <c r="J224" s="472" t="s">
        <v>400</v>
      </c>
      <c r="K224" s="224" t="s">
        <v>392</v>
      </c>
    </row>
    <row r="225" spans="1:11" s="286" customFormat="1" ht="22.5" customHeight="1">
      <c r="A225" s="498" t="s">
        <v>455</v>
      </c>
      <c r="B225" s="595" t="s">
        <v>480</v>
      </c>
      <c r="C225" s="595" t="s">
        <v>490</v>
      </c>
      <c r="D225" s="376">
        <v>1</v>
      </c>
      <c r="E225" s="383" t="s">
        <v>505</v>
      </c>
      <c r="F225" s="535">
        <v>20</v>
      </c>
      <c r="G225" s="537" t="e">
        <f>#REF!*F225</f>
        <v>#REF!</v>
      </c>
      <c r="H225" s="539">
        <v>20</v>
      </c>
      <c r="I225" s="481">
        <v>1440</v>
      </c>
      <c r="J225" s="473"/>
      <c r="K225" s="283"/>
    </row>
    <row r="226" spans="1:11" s="286" customFormat="1" ht="15">
      <c r="A226" s="499"/>
      <c r="B226" s="596"/>
      <c r="C226" s="596"/>
      <c r="D226" s="376">
        <v>2</v>
      </c>
      <c r="E226" s="383" t="s">
        <v>481</v>
      </c>
      <c r="F226" s="536"/>
      <c r="G226" s="538"/>
      <c r="H226" s="540"/>
      <c r="I226" s="481">
        <v>1440</v>
      </c>
      <c r="J226" s="473"/>
      <c r="K226" s="283"/>
    </row>
    <row r="227" spans="1:11" s="286" customFormat="1" ht="19.5" customHeight="1">
      <c r="A227" s="500"/>
      <c r="B227" s="596"/>
      <c r="C227" s="597"/>
      <c r="D227" s="376">
        <v>3</v>
      </c>
      <c r="E227" s="383" t="s">
        <v>482</v>
      </c>
      <c r="F227" s="394"/>
      <c r="G227" s="395"/>
      <c r="H227" s="540"/>
      <c r="I227" s="481">
        <v>1440</v>
      </c>
      <c r="J227" s="473"/>
      <c r="K227" s="283"/>
    </row>
    <row r="228" spans="1:11" s="286" customFormat="1" ht="15">
      <c r="A228" s="384"/>
      <c r="B228" s="385"/>
      <c r="C228" s="379"/>
      <c r="D228" s="380"/>
      <c r="E228" s="381"/>
      <c r="F228" s="398"/>
      <c r="G228" s="399"/>
      <c r="H228" s="540"/>
      <c r="I228" s="291"/>
      <c r="J228" s="474"/>
      <c r="K228" s="291"/>
    </row>
    <row r="229" spans="1:11" s="286" customFormat="1" ht="58.5" customHeight="1">
      <c r="A229" s="382" t="s">
        <v>483</v>
      </c>
      <c r="B229" s="377" t="s">
        <v>480</v>
      </c>
      <c r="C229" s="532" t="s">
        <v>506</v>
      </c>
      <c r="D229" s="533"/>
      <c r="E229" s="534"/>
      <c r="F229" s="394"/>
      <c r="G229" s="395"/>
      <c r="H229" s="541"/>
      <c r="I229" s="481">
        <v>1440</v>
      </c>
      <c r="J229" s="473"/>
      <c r="K229" s="283"/>
    </row>
    <row r="230" spans="1:11" ht="49.5" customHeight="1">
      <c r="A230" s="363">
        <v>22</v>
      </c>
      <c r="B230" s="489" t="s">
        <v>403</v>
      </c>
      <c r="C230" s="490"/>
      <c r="D230" s="490"/>
      <c r="E230" s="491"/>
      <c r="F230" s="351">
        <f>SUM(F231:F233)</f>
        <v>520</v>
      </c>
      <c r="G230" s="351" t="e">
        <f>SUM(G231:G233)</f>
        <v>#REF!</v>
      </c>
      <c r="H230" s="446"/>
      <c r="I230" s="419"/>
      <c r="J230" s="475"/>
      <c r="K230" s="224" t="s">
        <v>392</v>
      </c>
    </row>
    <row r="231" spans="1:11" s="286" customFormat="1" ht="30">
      <c r="A231" s="386" t="s">
        <v>479</v>
      </c>
      <c r="B231" s="370" t="s">
        <v>404</v>
      </c>
      <c r="C231" s="532" t="s">
        <v>309</v>
      </c>
      <c r="D231" s="533"/>
      <c r="E231" s="534"/>
      <c r="F231" s="316">
        <v>520</v>
      </c>
      <c r="G231" s="251" t="e">
        <f>#REF!*F231</f>
        <v>#REF!</v>
      </c>
      <c r="H231" s="428">
        <v>570</v>
      </c>
      <c r="I231" s="418">
        <v>2835</v>
      </c>
      <c r="J231" s="473"/>
      <c r="K231" s="283"/>
    </row>
    <row r="232" spans="1:11" s="286" customFormat="1" ht="15">
      <c r="A232" s="385"/>
      <c r="B232" s="385"/>
      <c r="C232" s="379"/>
      <c r="D232" s="380"/>
      <c r="E232" s="381"/>
      <c r="F232" s="327"/>
      <c r="G232" s="292"/>
      <c r="H232" s="486"/>
      <c r="I232" s="424"/>
      <c r="J232" s="474"/>
      <c r="K232" s="291"/>
    </row>
    <row r="233" spans="1:11" s="286" customFormat="1" ht="30">
      <c r="A233" s="387" t="s">
        <v>491</v>
      </c>
      <c r="B233" s="370" t="s">
        <v>404</v>
      </c>
      <c r="C233" s="532" t="s">
        <v>406</v>
      </c>
      <c r="D233" s="533"/>
      <c r="E233" s="534"/>
      <c r="F233" s="328" t="s">
        <v>408</v>
      </c>
      <c r="G233" s="293"/>
      <c r="H233" s="487">
        <v>10</v>
      </c>
      <c r="I233" s="425">
        <v>1600</v>
      </c>
      <c r="J233" s="473"/>
      <c r="K233" s="283"/>
    </row>
    <row r="234" spans="1:11" ht="15">
      <c r="A234" s="178"/>
      <c r="B234" s="179"/>
      <c r="C234" s="180"/>
      <c r="D234" s="180"/>
      <c r="E234" s="181"/>
      <c r="F234" s="329"/>
      <c r="G234" s="268"/>
      <c r="H234" s="329"/>
      <c r="I234" s="268"/>
      <c r="J234" s="180"/>
      <c r="K234" s="180"/>
    </row>
    <row r="235" ht="15">
      <c r="A235" s="235" t="s">
        <v>500</v>
      </c>
    </row>
    <row r="236" spans="1:11" ht="32.25" customHeight="1">
      <c r="A236" s="235"/>
      <c r="B236" s="488" t="s">
        <v>499</v>
      </c>
      <c r="C236" s="488"/>
      <c r="D236" s="488"/>
      <c r="E236" s="488"/>
      <c r="F236" s="488"/>
      <c r="G236" s="488"/>
      <c r="H236" s="488"/>
      <c r="I236" s="488"/>
      <c r="J236" s="488"/>
      <c r="K236" s="488"/>
    </row>
    <row r="237" spans="2:11" ht="36" customHeight="1">
      <c r="B237" s="488" t="s">
        <v>536</v>
      </c>
      <c r="C237" s="488"/>
      <c r="D237" s="488"/>
      <c r="E237" s="488"/>
      <c r="F237" s="488"/>
      <c r="G237" s="488"/>
      <c r="H237" s="488"/>
      <c r="I237" s="488"/>
      <c r="J237" s="488"/>
      <c r="K237" s="488"/>
    </row>
  </sheetData>
  <sheetProtection/>
  <autoFilter ref="A1:F213"/>
  <mergeCells count="195">
    <mergeCell ref="H191:H196"/>
    <mergeCell ref="H198:H199"/>
    <mergeCell ref="H201:H202"/>
    <mergeCell ref="H154:H159"/>
    <mergeCell ref="H161:H163"/>
    <mergeCell ref="H165:H167"/>
    <mergeCell ref="H169:H170"/>
    <mergeCell ref="H172:H177"/>
    <mergeCell ref="H185:H189"/>
    <mergeCell ref="H142:H146"/>
    <mergeCell ref="H148:H149"/>
    <mergeCell ref="H151:H152"/>
    <mergeCell ref="H34:H35"/>
    <mergeCell ref="H29:H32"/>
    <mergeCell ref="H25:H26"/>
    <mergeCell ref="H132:H138"/>
    <mergeCell ref="H126:H130"/>
    <mergeCell ref="H50:H55"/>
    <mergeCell ref="H41:H45"/>
    <mergeCell ref="H67:H69"/>
    <mergeCell ref="H71:H73"/>
    <mergeCell ref="B9:E9"/>
    <mergeCell ref="A41:A45"/>
    <mergeCell ref="B41:B45"/>
    <mergeCell ref="A18:A19"/>
    <mergeCell ref="B18:B19"/>
    <mergeCell ref="A21:A23"/>
    <mergeCell ref="B21:B23"/>
    <mergeCell ref="H18:H19"/>
    <mergeCell ref="H122:H123"/>
    <mergeCell ref="H21:H23"/>
    <mergeCell ref="K5:K6"/>
    <mergeCell ref="C5:C6"/>
    <mergeCell ref="C18:C19"/>
    <mergeCell ref="C21:C23"/>
    <mergeCell ref="B24:E24"/>
    <mergeCell ref="B40:E40"/>
    <mergeCell ref="H37:H39"/>
    <mergeCell ref="B5:B6"/>
    <mergeCell ref="A5:A6"/>
    <mergeCell ref="H5:H6"/>
    <mergeCell ref="A2:C2"/>
    <mergeCell ref="A3:K3"/>
    <mergeCell ref="A4:K4"/>
    <mergeCell ref="F5:G5"/>
    <mergeCell ref="E5:E6"/>
    <mergeCell ref="D5:D6"/>
    <mergeCell ref="J5:J6"/>
    <mergeCell ref="I5:I6"/>
    <mergeCell ref="A25:A27"/>
    <mergeCell ref="B25:B27"/>
    <mergeCell ref="C25:C27"/>
    <mergeCell ref="B28:E28"/>
    <mergeCell ref="A29:A32"/>
    <mergeCell ref="B29:B32"/>
    <mergeCell ref="C29:C32"/>
    <mergeCell ref="A34:A35"/>
    <mergeCell ref="B34:B35"/>
    <mergeCell ref="C34:C35"/>
    <mergeCell ref="A37:A39"/>
    <mergeCell ref="B37:B39"/>
    <mergeCell ref="C37:C39"/>
    <mergeCell ref="J208:J209"/>
    <mergeCell ref="C214:C216"/>
    <mergeCell ref="A214:A216"/>
    <mergeCell ref="B214:B216"/>
    <mergeCell ref="B218:B219"/>
    <mergeCell ref="A211:A212"/>
    <mergeCell ref="B211:B212"/>
    <mergeCell ref="C211:C212"/>
    <mergeCell ref="H214:H223"/>
    <mergeCell ref="A208:A209"/>
    <mergeCell ref="A50:A54"/>
    <mergeCell ref="B50:B55"/>
    <mergeCell ref="C50:C55"/>
    <mergeCell ref="C233:E233"/>
    <mergeCell ref="C218:C219"/>
    <mergeCell ref="A218:A219"/>
    <mergeCell ref="C223:E223"/>
    <mergeCell ref="C225:C227"/>
    <mergeCell ref="B225:B227"/>
    <mergeCell ref="B224:E224"/>
    <mergeCell ref="C61:E61"/>
    <mergeCell ref="C65:E65"/>
    <mergeCell ref="A67:A69"/>
    <mergeCell ref="B67:B69"/>
    <mergeCell ref="A71:A73"/>
    <mergeCell ref="B71:B73"/>
    <mergeCell ref="B76:E76"/>
    <mergeCell ref="A77:A80"/>
    <mergeCell ref="B77:B80"/>
    <mergeCell ref="C77:C80"/>
    <mergeCell ref="A82:A84"/>
    <mergeCell ref="B82:B84"/>
    <mergeCell ref="C82:C84"/>
    <mergeCell ref="A86:A88"/>
    <mergeCell ref="B86:B88"/>
    <mergeCell ref="C86:C88"/>
    <mergeCell ref="A92:A95"/>
    <mergeCell ref="B92:B95"/>
    <mergeCell ref="C92:C95"/>
    <mergeCell ref="A97:A99"/>
    <mergeCell ref="B97:B99"/>
    <mergeCell ref="C97:C99"/>
    <mergeCell ref="B102:E102"/>
    <mergeCell ref="A103:A106"/>
    <mergeCell ref="B103:B106"/>
    <mergeCell ref="C103:C106"/>
    <mergeCell ref="B117:B118"/>
    <mergeCell ref="C117:C118"/>
    <mergeCell ref="A108:A109"/>
    <mergeCell ref="B108:B109"/>
    <mergeCell ref="C108:C109"/>
    <mergeCell ref="A113:A115"/>
    <mergeCell ref="B113:B115"/>
    <mergeCell ref="C113:C115"/>
    <mergeCell ref="B124:E124"/>
    <mergeCell ref="B125:E125"/>
    <mergeCell ref="A126:A130"/>
    <mergeCell ref="B126:B130"/>
    <mergeCell ref="C126:C130"/>
    <mergeCell ref="A131:E131"/>
    <mergeCell ref="A148:A149"/>
    <mergeCell ref="B148:C149"/>
    <mergeCell ref="A132:A138"/>
    <mergeCell ref="B132:B138"/>
    <mergeCell ref="C132:C138"/>
    <mergeCell ref="B142:E142"/>
    <mergeCell ref="B141:E141"/>
    <mergeCell ref="B139:E139"/>
    <mergeCell ref="A161:A163"/>
    <mergeCell ref="B161:C163"/>
    <mergeCell ref="B164:E164"/>
    <mergeCell ref="A165:A167"/>
    <mergeCell ref="B165:C167"/>
    <mergeCell ref="B150:E150"/>
    <mergeCell ref="A151:A152"/>
    <mergeCell ref="B151:C152"/>
    <mergeCell ref="A153:E153"/>
    <mergeCell ref="A154:A159"/>
    <mergeCell ref="A182:E182"/>
    <mergeCell ref="B183:C183"/>
    <mergeCell ref="B184:E184"/>
    <mergeCell ref="A169:A170"/>
    <mergeCell ref="B169:B170"/>
    <mergeCell ref="C169:C170"/>
    <mergeCell ref="A172:A177"/>
    <mergeCell ref="B172:B177"/>
    <mergeCell ref="C172:C177"/>
    <mergeCell ref="B236:K236"/>
    <mergeCell ref="B230:E230"/>
    <mergeCell ref="C231:E231"/>
    <mergeCell ref="B208:B209"/>
    <mergeCell ref="C208:C209"/>
    <mergeCell ref="A185:A189"/>
    <mergeCell ref="B185:C189"/>
    <mergeCell ref="A191:A195"/>
    <mergeCell ref="B191:C196"/>
    <mergeCell ref="B198:C199"/>
    <mergeCell ref="B204:E204"/>
    <mergeCell ref="A225:A227"/>
    <mergeCell ref="C229:E229"/>
    <mergeCell ref="F225:F226"/>
    <mergeCell ref="G225:G226"/>
    <mergeCell ref="H225:H229"/>
    <mergeCell ref="B147:E147"/>
    <mergeCell ref="B213:E213"/>
    <mergeCell ref="C179:E179"/>
    <mergeCell ref="A180:E180"/>
    <mergeCell ref="C181:E181"/>
    <mergeCell ref="A206:A207"/>
    <mergeCell ref="B200:E200"/>
    <mergeCell ref="A201:A202"/>
    <mergeCell ref="B201:B202"/>
    <mergeCell ref="C201:C202"/>
    <mergeCell ref="A117:A118"/>
    <mergeCell ref="B123:E123"/>
    <mergeCell ref="B122:E122"/>
    <mergeCell ref="B168:E168"/>
    <mergeCell ref="B160:E160"/>
    <mergeCell ref="B154:C159"/>
    <mergeCell ref="B143:E143"/>
    <mergeCell ref="B144:E144"/>
    <mergeCell ref="B145:E145"/>
    <mergeCell ref="B146:E146"/>
    <mergeCell ref="B237:K237"/>
    <mergeCell ref="B121:E121"/>
    <mergeCell ref="B10:B12"/>
    <mergeCell ref="C10:C12"/>
    <mergeCell ref="H10:H12"/>
    <mergeCell ref="A14:A16"/>
    <mergeCell ref="A10:A12"/>
    <mergeCell ref="B14:B16"/>
    <mergeCell ref="C14:C16"/>
    <mergeCell ref="H14:H16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Footer>&amp;R&amp;P от &amp;N</oddFooter>
  </headerFooter>
  <rowBreaks count="2" manualBreakCount="2">
    <brk id="171" max="10" man="1"/>
    <brk id="1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zoomScale="80" zoomScaleNormal="80" zoomScaleSheetLayoutView="100" workbookViewId="0" topLeftCell="D1">
      <selection activeCell="G9" sqref="G9"/>
    </sheetView>
  </sheetViews>
  <sheetFormatPr defaultColWidth="9.140625" defaultRowHeight="15"/>
  <cols>
    <col min="1" max="1" width="5.7109375" style="19" customWidth="1"/>
    <col min="2" max="2" width="15.421875" style="20" customWidth="1"/>
    <col min="3" max="3" width="25.28125" style="1" customWidth="1"/>
    <col min="4" max="4" width="7.57421875" style="1" customWidth="1"/>
    <col min="5" max="5" width="75.00390625" style="21" customWidth="1"/>
    <col min="6" max="6" width="15.421875" style="247" customWidth="1"/>
    <col min="7" max="7" width="12.421875" style="302" customWidth="1"/>
    <col min="8" max="8" width="14.00390625" style="247" customWidth="1"/>
    <col min="9" max="9" width="40.57421875" style="1" customWidth="1"/>
    <col min="10" max="10" width="17.8515625" style="1" customWidth="1"/>
    <col min="11" max="11" width="63.421875" style="1" customWidth="1"/>
    <col min="12" max="16384" width="9.140625" style="1" customWidth="1"/>
  </cols>
  <sheetData>
    <row r="1" spans="1:2" ht="18.75">
      <c r="A1" s="51"/>
      <c r="B1" s="52"/>
    </row>
    <row r="2" spans="1:5" ht="15.75">
      <c r="A2" s="607" t="s">
        <v>386</v>
      </c>
      <c r="B2" s="607"/>
      <c r="C2" s="607"/>
      <c r="D2" s="5"/>
      <c r="E2" s="50" t="s">
        <v>229</v>
      </c>
    </row>
    <row r="3" spans="1:10" ht="47.25" customHeight="1">
      <c r="A3" s="608" t="s">
        <v>385</v>
      </c>
      <c r="B3" s="608"/>
      <c r="C3" s="608"/>
      <c r="D3" s="608"/>
      <c r="E3" s="608"/>
      <c r="F3" s="608"/>
      <c r="G3" s="608"/>
      <c r="H3" s="608"/>
      <c r="I3" s="608"/>
      <c r="J3" s="608"/>
    </row>
    <row r="4" spans="1:10" ht="40.5" customHeight="1">
      <c r="A4" s="609" t="s">
        <v>388</v>
      </c>
      <c r="B4" s="609"/>
      <c r="C4" s="609"/>
      <c r="D4" s="609"/>
      <c r="E4" s="609"/>
      <c r="F4" s="609"/>
      <c r="G4" s="609"/>
      <c r="H4" s="609"/>
      <c r="I4" s="609"/>
      <c r="J4" s="609"/>
    </row>
    <row r="5" spans="1:10" ht="102.75" customHeight="1">
      <c r="A5" s="8" t="s">
        <v>1</v>
      </c>
      <c r="B5" s="8" t="s">
        <v>0</v>
      </c>
      <c r="C5" s="8" t="s">
        <v>216</v>
      </c>
      <c r="D5" s="8" t="s">
        <v>217</v>
      </c>
      <c r="E5" s="8" t="s">
        <v>203</v>
      </c>
      <c r="F5" s="248" t="s">
        <v>433</v>
      </c>
      <c r="G5" s="303" t="s">
        <v>428</v>
      </c>
      <c r="H5" s="295" t="s">
        <v>461</v>
      </c>
      <c r="I5" s="114" t="s">
        <v>387</v>
      </c>
      <c r="J5" s="114" t="s">
        <v>389</v>
      </c>
    </row>
    <row r="6" spans="1:10" s="22" customFormat="1" ht="15">
      <c r="A6" s="6" t="s">
        <v>131</v>
      </c>
      <c r="B6" s="7">
        <v>2</v>
      </c>
      <c r="C6" s="7">
        <v>3</v>
      </c>
      <c r="D6" s="8">
        <v>4</v>
      </c>
      <c r="E6" s="7">
        <v>5</v>
      </c>
      <c r="F6" s="249"/>
      <c r="G6" s="304"/>
      <c r="H6" s="249"/>
      <c r="I6" s="159"/>
      <c r="J6" s="159"/>
    </row>
    <row r="7" spans="1:11" s="22" customFormat="1" ht="27" customHeight="1">
      <c r="A7" s="337"/>
      <c r="B7" s="338"/>
      <c r="C7" s="338"/>
      <c r="D7" s="339"/>
      <c r="E7" s="338"/>
      <c r="F7" s="334"/>
      <c r="G7" s="335">
        <f>G8+G26+G30+G42+G88+G114+G133+G137+G151+G153+G159+G162+G176+G180+G184+G200+G216+G220+G229+G239+G247</f>
        <v>74166</v>
      </c>
      <c r="H7" s="335">
        <f>H8+H26+H30+H42+H88+H114+H133+H137+H151+H153+H159+H162+H176+H180+H184+H200+H216+H220+H229+H239+H247</f>
        <v>94835244.51</v>
      </c>
      <c r="I7" s="336"/>
      <c r="J7" s="336"/>
      <c r="K7" s="342"/>
    </row>
    <row r="8" spans="1:10" ht="15.75" customHeight="1">
      <c r="A8" s="9">
        <v>1</v>
      </c>
      <c r="B8" s="620" t="s">
        <v>132</v>
      </c>
      <c r="C8" s="620"/>
      <c r="D8" s="620"/>
      <c r="E8" s="620"/>
      <c r="F8" s="250"/>
      <c r="G8" s="196">
        <f>SUM(G9:G25)</f>
        <v>3339</v>
      </c>
      <c r="H8" s="196">
        <f>SUM(H9:H25)</f>
        <v>9488397.28</v>
      </c>
      <c r="I8" s="172"/>
      <c r="J8" s="171"/>
    </row>
    <row r="9" spans="1:11" ht="33" customHeight="1">
      <c r="A9" s="498" t="s">
        <v>215</v>
      </c>
      <c r="B9" s="492" t="s">
        <v>133</v>
      </c>
      <c r="C9" s="576" t="s">
        <v>438</v>
      </c>
      <c r="D9" s="7">
        <v>1</v>
      </c>
      <c r="E9" s="134" t="s">
        <v>275</v>
      </c>
      <c r="F9" s="251">
        <v>3150.36</v>
      </c>
      <c r="G9" s="305">
        <v>48</v>
      </c>
      <c r="H9" s="296">
        <f>F9*G9</f>
        <v>151217.28</v>
      </c>
      <c r="I9" s="213" t="s">
        <v>429</v>
      </c>
      <c r="J9" s="214" t="s">
        <v>390</v>
      </c>
      <c r="K9" s="1">
        <f>G9/12*13</f>
        <v>52</v>
      </c>
    </row>
    <row r="10" spans="1:10" ht="23.25" customHeight="1">
      <c r="A10" s="499"/>
      <c r="B10" s="493"/>
      <c r="C10" s="577"/>
      <c r="D10" s="7">
        <v>2</v>
      </c>
      <c r="E10" s="134" t="s">
        <v>276</v>
      </c>
      <c r="F10" s="251">
        <v>3168</v>
      </c>
      <c r="G10" s="305">
        <v>1197</v>
      </c>
      <c r="H10" s="296">
        <f>F10*G10</f>
        <v>3792096</v>
      </c>
      <c r="I10" s="213" t="s">
        <v>429</v>
      </c>
      <c r="J10" s="214" t="s">
        <v>390</v>
      </c>
    </row>
    <row r="11" spans="1:10" ht="24">
      <c r="A11" s="499"/>
      <c r="B11" s="493"/>
      <c r="C11" s="577"/>
      <c r="D11" s="7">
        <v>3</v>
      </c>
      <c r="E11" s="134" t="s">
        <v>157</v>
      </c>
      <c r="F11" s="251">
        <v>3168</v>
      </c>
      <c r="G11" s="305">
        <v>49</v>
      </c>
      <c r="H11" s="296">
        <f>F11*G11</f>
        <v>155232</v>
      </c>
      <c r="I11" s="213" t="s">
        <v>429</v>
      </c>
      <c r="J11" s="214" t="s">
        <v>390</v>
      </c>
    </row>
    <row r="12" spans="1:10" ht="32.25" customHeight="1">
      <c r="A12" s="500"/>
      <c r="B12" s="494"/>
      <c r="C12" s="581"/>
      <c r="D12" s="211">
        <v>4</v>
      </c>
      <c r="E12" s="202" t="s">
        <v>431</v>
      </c>
      <c r="F12" s="252"/>
      <c r="G12" s="306"/>
      <c r="H12" s="296">
        <f>F12*G12</f>
        <v>0</v>
      </c>
      <c r="I12" s="213" t="s">
        <v>429</v>
      </c>
      <c r="J12" s="214" t="s">
        <v>390</v>
      </c>
    </row>
    <row r="13" spans="1:10" ht="18" customHeight="1">
      <c r="A13" s="33"/>
      <c r="B13" s="46"/>
      <c r="C13" s="34"/>
      <c r="D13" s="243"/>
      <c r="E13" s="35"/>
      <c r="F13" s="253"/>
      <c r="G13" s="307"/>
      <c r="H13" s="253"/>
      <c r="I13" s="35"/>
      <c r="J13" s="35"/>
    </row>
    <row r="14" spans="1:10" ht="23.25" customHeight="1">
      <c r="A14" s="498" t="s">
        <v>214</v>
      </c>
      <c r="B14" s="492" t="s">
        <v>133</v>
      </c>
      <c r="C14" s="576" t="s">
        <v>439</v>
      </c>
      <c r="D14" s="7">
        <v>1</v>
      </c>
      <c r="E14" s="10" t="s">
        <v>156</v>
      </c>
      <c r="F14" s="251">
        <v>3145.5</v>
      </c>
      <c r="G14" s="305">
        <v>840</v>
      </c>
      <c r="H14" s="296">
        <f>F14*G14</f>
        <v>2642220</v>
      </c>
      <c r="I14" s="213" t="s">
        <v>429</v>
      </c>
      <c r="J14" s="214" t="s">
        <v>390</v>
      </c>
    </row>
    <row r="15" spans="1:10" ht="24">
      <c r="A15" s="499"/>
      <c r="B15" s="493"/>
      <c r="C15" s="577"/>
      <c r="D15" s="7">
        <v>2</v>
      </c>
      <c r="E15" s="10" t="s">
        <v>155</v>
      </c>
      <c r="F15" s="251">
        <v>3240</v>
      </c>
      <c r="G15" s="305">
        <v>4</v>
      </c>
      <c r="H15" s="296">
        <f>F15*G15</f>
        <v>12960</v>
      </c>
      <c r="I15" s="213" t="s">
        <v>429</v>
      </c>
      <c r="J15" s="214" t="s">
        <v>390</v>
      </c>
    </row>
    <row r="16" spans="1:10" ht="35.25" customHeight="1">
      <c r="A16" s="499"/>
      <c r="B16" s="493"/>
      <c r="C16" s="577"/>
      <c r="D16" s="7">
        <v>3</v>
      </c>
      <c r="E16" s="10" t="s">
        <v>154</v>
      </c>
      <c r="F16" s="251">
        <v>3240</v>
      </c>
      <c r="G16" s="305">
        <v>248</v>
      </c>
      <c r="H16" s="296">
        <f>F16*G16</f>
        <v>803520</v>
      </c>
      <c r="I16" s="213" t="s">
        <v>429</v>
      </c>
      <c r="J16" s="214" t="s">
        <v>390</v>
      </c>
    </row>
    <row r="17" spans="1:10" ht="18.75" customHeight="1">
      <c r="A17" s="499"/>
      <c r="B17" s="493"/>
      <c r="C17" s="577"/>
      <c r="D17" s="7">
        <v>4</v>
      </c>
      <c r="E17" s="10" t="s">
        <v>153</v>
      </c>
      <c r="F17" s="251">
        <v>3240</v>
      </c>
      <c r="G17" s="308">
        <v>0</v>
      </c>
      <c r="H17" s="296">
        <f>F17*G17</f>
        <v>0</v>
      </c>
      <c r="I17" s="213" t="s">
        <v>429</v>
      </c>
      <c r="J17" s="214" t="s">
        <v>390</v>
      </c>
    </row>
    <row r="18" spans="1:10" ht="34.5" customHeight="1">
      <c r="A18" s="500"/>
      <c r="B18" s="494"/>
      <c r="C18" s="581"/>
      <c r="D18" s="30">
        <v>5</v>
      </c>
      <c r="E18" s="134" t="s">
        <v>198</v>
      </c>
      <c r="F18" s="251"/>
      <c r="G18" s="305"/>
      <c r="H18" s="296"/>
      <c r="I18" s="213" t="s">
        <v>429</v>
      </c>
      <c r="J18" s="214" t="s">
        <v>390</v>
      </c>
    </row>
    <row r="19" spans="1:10" ht="22.5" customHeight="1">
      <c r="A19" s="33"/>
      <c r="B19" s="46"/>
      <c r="C19" s="34"/>
      <c r="D19" s="243"/>
      <c r="E19" s="35"/>
      <c r="F19" s="253"/>
      <c r="G19" s="307"/>
      <c r="H19" s="253"/>
      <c r="I19" s="35"/>
      <c r="J19" s="35"/>
    </row>
    <row r="20" spans="1:10" s="2" customFormat="1" ht="25.5" customHeight="1">
      <c r="A20" s="561" t="s">
        <v>213</v>
      </c>
      <c r="B20" s="492" t="s">
        <v>133</v>
      </c>
      <c r="C20" s="614" t="s">
        <v>440</v>
      </c>
      <c r="D20" s="7">
        <v>1</v>
      </c>
      <c r="E20" s="10" t="s">
        <v>152</v>
      </c>
      <c r="F20" s="251">
        <v>1902</v>
      </c>
      <c r="G20" s="305">
        <v>680</v>
      </c>
      <c r="H20" s="296">
        <f>F20*G20</f>
        <v>1293360</v>
      </c>
      <c r="I20" s="213" t="s">
        <v>429</v>
      </c>
      <c r="J20" s="214" t="s">
        <v>390</v>
      </c>
    </row>
    <row r="21" spans="1:10" s="2" customFormat="1" ht="24" customHeight="1">
      <c r="A21" s="561"/>
      <c r="B21" s="494"/>
      <c r="C21" s="615"/>
      <c r="D21" s="7">
        <v>2</v>
      </c>
      <c r="E21" s="10" t="s">
        <v>148</v>
      </c>
      <c r="F21" s="251">
        <v>2000</v>
      </c>
      <c r="G21" s="305">
        <v>215</v>
      </c>
      <c r="H21" s="296">
        <f>F21*G21</f>
        <v>430000</v>
      </c>
      <c r="I21" s="213" t="s">
        <v>429</v>
      </c>
      <c r="J21" s="214" t="s">
        <v>390</v>
      </c>
    </row>
    <row r="22" spans="1:10" s="2" customFormat="1" ht="18" customHeight="1">
      <c r="A22" s="152"/>
      <c r="B22" s="46"/>
      <c r="C22" s="34"/>
      <c r="D22" s="243"/>
      <c r="E22" s="35"/>
      <c r="F22" s="253"/>
      <c r="G22" s="307"/>
      <c r="H22" s="253"/>
      <c r="I22" s="35"/>
      <c r="J22" s="35"/>
    </row>
    <row r="23" spans="1:10" s="2" customFormat="1" ht="27.75" customHeight="1">
      <c r="A23" s="498" t="s">
        <v>212</v>
      </c>
      <c r="B23" s="492" t="s">
        <v>133</v>
      </c>
      <c r="C23" s="616" t="s">
        <v>441</v>
      </c>
      <c r="D23" s="7">
        <v>1</v>
      </c>
      <c r="E23" s="10" t="s">
        <v>149</v>
      </c>
      <c r="F23" s="251">
        <v>3240</v>
      </c>
      <c r="G23" s="305">
        <v>41</v>
      </c>
      <c r="H23" s="251">
        <f>F23*G23</f>
        <v>132840</v>
      </c>
      <c r="I23" s="213" t="s">
        <v>429</v>
      </c>
      <c r="J23" s="214" t="s">
        <v>390</v>
      </c>
    </row>
    <row r="24" spans="1:10" s="2" customFormat="1" ht="29.25" customHeight="1">
      <c r="A24" s="499"/>
      <c r="B24" s="493"/>
      <c r="C24" s="616"/>
      <c r="D24" s="7">
        <v>2</v>
      </c>
      <c r="E24" s="10" t="s">
        <v>150</v>
      </c>
      <c r="F24" s="251">
        <v>3240</v>
      </c>
      <c r="G24" s="305">
        <v>1</v>
      </c>
      <c r="H24" s="251">
        <f>F24*G24</f>
        <v>3240</v>
      </c>
      <c r="I24" s="213" t="s">
        <v>429</v>
      </c>
      <c r="J24" s="214" t="s">
        <v>390</v>
      </c>
    </row>
    <row r="25" spans="1:10" s="2" customFormat="1" ht="27" customHeight="1">
      <c r="A25" s="500"/>
      <c r="B25" s="494"/>
      <c r="C25" s="616"/>
      <c r="D25" s="7">
        <v>3</v>
      </c>
      <c r="E25" s="10" t="s">
        <v>151</v>
      </c>
      <c r="F25" s="251">
        <v>4482</v>
      </c>
      <c r="G25" s="305">
        <v>16</v>
      </c>
      <c r="H25" s="251">
        <f>F25*G25</f>
        <v>71712</v>
      </c>
      <c r="I25" s="213" t="s">
        <v>429</v>
      </c>
      <c r="J25" s="214" t="s">
        <v>390</v>
      </c>
    </row>
    <row r="26" spans="1:10" ht="38.25" customHeight="1">
      <c r="A26" s="12">
        <v>2</v>
      </c>
      <c r="B26" s="524" t="s">
        <v>134</v>
      </c>
      <c r="C26" s="525"/>
      <c r="D26" s="525"/>
      <c r="E26" s="526"/>
      <c r="F26" s="254"/>
      <c r="G26" s="309">
        <f>SUM(G27:G29)</f>
        <v>308</v>
      </c>
      <c r="H26" s="297">
        <f>SUM(H27:H29)</f>
        <v>323890</v>
      </c>
      <c r="I26" s="166" t="s">
        <v>391</v>
      </c>
      <c r="J26" s="224" t="s">
        <v>392</v>
      </c>
    </row>
    <row r="27" spans="1:10" ht="21.75" customHeight="1">
      <c r="A27" s="498" t="s">
        <v>45</v>
      </c>
      <c r="B27" s="492" t="s">
        <v>135</v>
      </c>
      <c r="C27" s="601"/>
      <c r="D27" s="7">
        <v>1</v>
      </c>
      <c r="E27" s="10" t="s">
        <v>145</v>
      </c>
      <c r="F27" s="251">
        <v>732</v>
      </c>
      <c r="G27" s="305">
        <v>113</v>
      </c>
      <c r="H27" s="251">
        <f>F27*G27</f>
        <v>82716</v>
      </c>
      <c r="I27" s="116"/>
      <c r="J27" s="169"/>
    </row>
    <row r="28" spans="1:10" ht="20.25" customHeight="1">
      <c r="A28" s="499"/>
      <c r="B28" s="493"/>
      <c r="C28" s="602"/>
      <c r="D28" s="7">
        <v>2</v>
      </c>
      <c r="E28" s="10" t="s">
        <v>146</v>
      </c>
      <c r="F28" s="251">
        <v>498</v>
      </c>
      <c r="G28" s="305">
        <v>163</v>
      </c>
      <c r="H28" s="251">
        <f>F28*G28</f>
        <v>81174</v>
      </c>
      <c r="I28" s="116"/>
      <c r="J28" s="169"/>
    </row>
    <row r="29" spans="1:10" ht="15">
      <c r="A29" s="500"/>
      <c r="B29" s="494"/>
      <c r="C29" s="603"/>
      <c r="D29" s="7">
        <v>3</v>
      </c>
      <c r="E29" s="10" t="s">
        <v>147</v>
      </c>
      <c r="F29" s="251">
        <v>5000</v>
      </c>
      <c r="G29" s="305">
        <v>32</v>
      </c>
      <c r="H29" s="251">
        <f>F29*G29</f>
        <v>160000</v>
      </c>
      <c r="I29" s="116"/>
      <c r="J29" s="169"/>
    </row>
    <row r="30" spans="1:10" ht="35.25" customHeight="1">
      <c r="A30" s="15">
        <v>3</v>
      </c>
      <c r="B30" s="659" t="s">
        <v>136</v>
      </c>
      <c r="C30" s="659"/>
      <c r="D30" s="659"/>
      <c r="E30" s="659"/>
      <c r="F30" s="250"/>
      <c r="G30" s="309">
        <f>SUM(G31:G41)</f>
        <v>1797</v>
      </c>
      <c r="H30" s="297">
        <f>SUM(H31:H41)</f>
        <v>1159711</v>
      </c>
      <c r="I30" s="166" t="s">
        <v>391</v>
      </c>
      <c r="J30" s="215" t="s">
        <v>430</v>
      </c>
    </row>
    <row r="31" spans="1:10" ht="25.5" customHeight="1">
      <c r="A31" s="498" t="s">
        <v>211</v>
      </c>
      <c r="B31" s="492" t="s">
        <v>137</v>
      </c>
      <c r="C31" s="576" t="s">
        <v>442</v>
      </c>
      <c r="D31" s="23">
        <v>1</v>
      </c>
      <c r="E31" s="10" t="s">
        <v>46</v>
      </c>
      <c r="F31" s="251">
        <v>1080</v>
      </c>
      <c r="G31" s="305">
        <v>303</v>
      </c>
      <c r="H31" s="251">
        <f>F31*G31</f>
        <v>327240</v>
      </c>
      <c r="I31" s="116"/>
      <c r="J31" s="116"/>
    </row>
    <row r="32" spans="1:10" ht="21.75" customHeight="1">
      <c r="A32" s="499"/>
      <c r="B32" s="493"/>
      <c r="C32" s="577"/>
      <c r="D32" s="23">
        <v>2</v>
      </c>
      <c r="E32" s="10" t="s">
        <v>47</v>
      </c>
      <c r="F32" s="251">
        <v>666</v>
      </c>
      <c r="G32" s="305">
        <v>71</v>
      </c>
      <c r="H32" s="251">
        <f>F32*G32</f>
        <v>47286</v>
      </c>
      <c r="I32" s="116"/>
      <c r="J32" s="116"/>
    </row>
    <row r="33" spans="1:10" ht="21" customHeight="1">
      <c r="A33" s="499"/>
      <c r="B33" s="493"/>
      <c r="C33" s="577"/>
      <c r="D33" s="23">
        <v>3.1</v>
      </c>
      <c r="E33" s="10" t="s">
        <v>196</v>
      </c>
      <c r="F33" s="251">
        <v>856</v>
      </c>
      <c r="G33" s="305">
        <v>20</v>
      </c>
      <c r="H33" s="251">
        <f>F33*G33</f>
        <v>17120</v>
      </c>
      <c r="I33" s="116"/>
      <c r="J33" s="116"/>
    </row>
    <row r="34" spans="1:10" ht="15">
      <c r="A34" s="500"/>
      <c r="B34" s="493"/>
      <c r="C34" s="581"/>
      <c r="D34" s="23">
        <v>3.2</v>
      </c>
      <c r="E34" s="134" t="s">
        <v>187</v>
      </c>
      <c r="F34" s="251">
        <v>924</v>
      </c>
      <c r="G34" s="305">
        <v>533</v>
      </c>
      <c r="H34" s="251">
        <f>F34*G34</f>
        <v>492492</v>
      </c>
      <c r="I34" s="116"/>
      <c r="J34" s="116"/>
    </row>
    <row r="35" spans="1:10" ht="35.25" customHeight="1">
      <c r="A35" s="33"/>
      <c r="B35" s="35"/>
      <c r="C35" s="35"/>
      <c r="D35" s="36"/>
      <c r="E35" s="35"/>
      <c r="F35" s="255"/>
      <c r="G35" s="310"/>
      <c r="H35" s="298"/>
      <c r="I35" s="166" t="s">
        <v>391</v>
      </c>
      <c r="J35" s="215" t="s">
        <v>430</v>
      </c>
    </row>
    <row r="36" spans="1:11" ht="22.5" customHeight="1">
      <c r="A36" s="561" t="s">
        <v>210</v>
      </c>
      <c r="B36" s="576" t="s">
        <v>137</v>
      </c>
      <c r="C36" s="575" t="s">
        <v>158</v>
      </c>
      <c r="D36" s="23">
        <v>1</v>
      </c>
      <c r="E36" s="10" t="s">
        <v>48</v>
      </c>
      <c r="F36" s="251">
        <v>1075</v>
      </c>
      <c r="G36" s="305">
        <v>191</v>
      </c>
      <c r="H36" s="251">
        <f>F36*G36</f>
        <v>205325</v>
      </c>
      <c r="I36" s="116"/>
      <c r="J36" s="116"/>
      <c r="K36" s="294"/>
    </row>
    <row r="37" spans="1:11" ht="51" customHeight="1">
      <c r="A37" s="561"/>
      <c r="B37" s="577"/>
      <c r="C37" s="575"/>
      <c r="D37" s="23">
        <v>2</v>
      </c>
      <c r="E37" s="10" t="s">
        <v>47</v>
      </c>
      <c r="F37" s="251">
        <v>1075</v>
      </c>
      <c r="G37" s="305">
        <v>24</v>
      </c>
      <c r="H37" s="251">
        <f>F37*G37</f>
        <v>25800</v>
      </c>
      <c r="I37" s="116"/>
      <c r="J37" s="116"/>
      <c r="K37" s="294"/>
    </row>
    <row r="38" spans="1:11" ht="34.5" customHeight="1">
      <c r="A38" s="33"/>
      <c r="B38" s="35"/>
      <c r="C38" s="35"/>
      <c r="D38" s="36"/>
      <c r="E38" s="35"/>
      <c r="F38" s="255"/>
      <c r="G38" s="310"/>
      <c r="H38" s="298"/>
      <c r="I38" s="166" t="s">
        <v>391</v>
      </c>
      <c r="J38" s="215" t="s">
        <v>430</v>
      </c>
      <c r="K38" s="294"/>
    </row>
    <row r="39" spans="1:11" ht="23.25" customHeight="1">
      <c r="A39" s="498" t="s">
        <v>49</v>
      </c>
      <c r="B39" s="492" t="s">
        <v>137</v>
      </c>
      <c r="C39" s="590" t="s">
        <v>443</v>
      </c>
      <c r="D39" s="32">
        <v>1</v>
      </c>
      <c r="E39" s="103" t="s">
        <v>188</v>
      </c>
      <c r="F39" s="251">
        <v>110</v>
      </c>
      <c r="G39" s="305">
        <v>87</v>
      </c>
      <c r="H39" s="251">
        <f>F39*G39</f>
        <v>9570</v>
      </c>
      <c r="I39" s="116"/>
      <c r="J39" s="116"/>
      <c r="K39" s="294"/>
    </row>
    <row r="40" spans="1:11" ht="20.25" customHeight="1">
      <c r="A40" s="499"/>
      <c r="B40" s="493"/>
      <c r="C40" s="591"/>
      <c r="D40" s="53">
        <v>2</v>
      </c>
      <c r="E40" s="117" t="s">
        <v>189</v>
      </c>
      <c r="F40" s="251">
        <v>61.2</v>
      </c>
      <c r="G40" s="305">
        <v>565</v>
      </c>
      <c r="H40" s="251">
        <f>F40*G40</f>
        <v>34578</v>
      </c>
      <c r="I40" s="116"/>
      <c r="J40" s="116"/>
      <c r="K40" s="294"/>
    </row>
    <row r="41" spans="1:10" ht="30" customHeight="1">
      <c r="A41" s="500"/>
      <c r="B41" s="494"/>
      <c r="C41" s="592"/>
      <c r="D41" s="32">
        <v>3</v>
      </c>
      <c r="E41" s="134" t="s">
        <v>339</v>
      </c>
      <c r="F41" s="251">
        <v>100</v>
      </c>
      <c r="G41" s="305">
        <v>3</v>
      </c>
      <c r="H41" s="251">
        <f>F41*G41</f>
        <v>300</v>
      </c>
      <c r="I41" s="116"/>
      <c r="J41" s="116"/>
    </row>
    <row r="42" spans="1:10" ht="29.25" customHeight="1">
      <c r="A42" s="9" t="s">
        <v>50</v>
      </c>
      <c r="B42" s="489" t="s">
        <v>138</v>
      </c>
      <c r="C42" s="490"/>
      <c r="D42" s="490"/>
      <c r="E42" s="491"/>
      <c r="F42" s="256"/>
      <c r="G42" s="191">
        <f>SUM(G44:G87)</f>
        <v>49371</v>
      </c>
      <c r="H42" s="256">
        <f>SUM(H44:H87)</f>
        <v>40039029.029999994</v>
      </c>
      <c r="I42" s="221"/>
      <c r="J42" s="222"/>
    </row>
    <row r="43" spans="1:10" ht="15">
      <c r="A43" s="238" t="s">
        <v>209</v>
      </c>
      <c r="B43" s="112" t="s">
        <v>139</v>
      </c>
      <c r="C43" s="590" t="s">
        <v>444</v>
      </c>
      <c r="D43" s="244"/>
      <c r="E43" s="241"/>
      <c r="F43" s="251"/>
      <c r="G43" s="305"/>
      <c r="H43" s="296"/>
      <c r="I43" s="213"/>
      <c r="J43" s="214"/>
    </row>
    <row r="44" spans="1:10" ht="33" customHeight="1">
      <c r="A44" s="498" t="s">
        <v>209</v>
      </c>
      <c r="B44" s="492" t="s">
        <v>140</v>
      </c>
      <c r="C44" s="591"/>
      <c r="D44" s="200" t="s">
        <v>215</v>
      </c>
      <c r="E44" s="201" t="s">
        <v>286</v>
      </c>
      <c r="F44" s="251">
        <v>472.5</v>
      </c>
      <c r="G44" s="308">
        <v>0</v>
      </c>
      <c r="H44" s="251">
        <f aca="true" t="shared" si="0" ref="H44:H49">F44*G44</f>
        <v>0</v>
      </c>
      <c r="I44" s="213"/>
      <c r="J44" s="214"/>
    </row>
    <row r="45" spans="1:10" ht="21.75" customHeight="1">
      <c r="A45" s="499"/>
      <c r="B45" s="493"/>
      <c r="C45" s="591"/>
      <c r="D45" s="200" t="s">
        <v>214</v>
      </c>
      <c r="E45" s="202" t="s">
        <v>190</v>
      </c>
      <c r="F45" s="251">
        <v>140</v>
      </c>
      <c r="G45" s="305">
        <v>481</v>
      </c>
      <c r="H45" s="251">
        <f t="shared" si="0"/>
        <v>67340</v>
      </c>
      <c r="I45" s="213"/>
      <c r="J45" s="214"/>
    </row>
    <row r="46" spans="1:10" ht="18" customHeight="1">
      <c r="A46" s="499"/>
      <c r="B46" s="493"/>
      <c r="C46" s="591"/>
      <c r="D46" s="203">
        <v>2</v>
      </c>
      <c r="E46" s="201" t="s">
        <v>51</v>
      </c>
      <c r="F46" s="251">
        <v>766.67</v>
      </c>
      <c r="G46" s="305">
        <v>38259</v>
      </c>
      <c r="H46" s="251">
        <f t="shared" si="0"/>
        <v>29332027.529999997</v>
      </c>
      <c r="I46" s="213"/>
      <c r="J46" s="214"/>
    </row>
    <row r="47" spans="1:10" ht="17.25" customHeight="1">
      <c r="A47" s="499"/>
      <c r="B47" s="493"/>
      <c r="C47" s="591"/>
      <c r="D47" s="204">
        <v>3</v>
      </c>
      <c r="E47" s="201" t="s">
        <v>52</v>
      </c>
      <c r="F47" s="251">
        <v>1034.64</v>
      </c>
      <c r="G47" s="305">
        <v>380</v>
      </c>
      <c r="H47" s="251">
        <f t="shared" si="0"/>
        <v>393163.2</v>
      </c>
      <c r="I47" s="213"/>
      <c r="J47" s="214"/>
    </row>
    <row r="48" spans="1:10" s="2" customFormat="1" ht="16.5" customHeight="1">
      <c r="A48" s="499"/>
      <c r="B48" s="493"/>
      <c r="C48" s="591"/>
      <c r="D48" s="204">
        <v>4</v>
      </c>
      <c r="E48" s="201" t="s">
        <v>53</v>
      </c>
      <c r="F48" s="251">
        <v>1062</v>
      </c>
      <c r="G48" s="305">
        <v>13</v>
      </c>
      <c r="H48" s="251">
        <f t="shared" si="0"/>
        <v>13806</v>
      </c>
      <c r="I48" s="213"/>
      <c r="J48" s="214"/>
    </row>
    <row r="49" spans="1:10" s="2" customFormat="1" ht="16.5" customHeight="1">
      <c r="A49" s="499"/>
      <c r="B49" s="493"/>
      <c r="C49" s="591"/>
      <c r="D49" s="204">
        <v>5</v>
      </c>
      <c r="E49" s="201" t="s">
        <v>54</v>
      </c>
      <c r="F49" s="251">
        <v>1327.5</v>
      </c>
      <c r="G49" s="305">
        <v>27</v>
      </c>
      <c r="H49" s="251">
        <f t="shared" si="0"/>
        <v>35842.5</v>
      </c>
      <c r="I49" s="213"/>
      <c r="J49" s="214"/>
    </row>
    <row r="50" spans="1:10" s="2" customFormat="1" ht="38.25" customHeight="1">
      <c r="A50" s="156"/>
      <c r="B50" s="493"/>
      <c r="C50" s="591"/>
      <c r="D50" s="206">
        <v>1</v>
      </c>
      <c r="E50" s="205" t="s">
        <v>418</v>
      </c>
      <c r="F50" s="270" t="s">
        <v>394</v>
      </c>
      <c r="G50" s="311" t="s">
        <v>393</v>
      </c>
      <c r="H50" s="299"/>
      <c r="I50" s="213" t="s">
        <v>429</v>
      </c>
      <c r="J50" s="214" t="s">
        <v>390</v>
      </c>
    </row>
    <row r="51" spans="1:10" s="2" customFormat="1" ht="27" customHeight="1">
      <c r="A51" s="156"/>
      <c r="B51" s="493"/>
      <c r="C51" s="591"/>
      <c r="D51" s="206">
        <v>2</v>
      </c>
      <c r="E51" s="207" t="s">
        <v>419</v>
      </c>
      <c r="F51" s="270" t="s">
        <v>394</v>
      </c>
      <c r="G51" s="311" t="s">
        <v>393</v>
      </c>
      <c r="H51" s="299"/>
      <c r="I51" s="213" t="s">
        <v>429</v>
      </c>
      <c r="J51" s="214" t="s">
        <v>390</v>
      </c>
    </row>
    <row r="52" spans="1:10" s="2" customFormat="1" ht="27.75" customHeight="1">
      <c r="A52" s="156"/>
      <c r="B52" s="494"/>
      <c r="C52" s="592"/>
      <c r="D52" s="206">
        <v>3</v>
      </c>
      <c r="E52" s="207" t="s">
        <v>420</v>
      </c>
      <c r="F52" s="270" t="s">
        <v>394</v>
      </c>
      <c r="G52" s="311" t="s">
        <v>393</v>
      </c>
      <c r="H52" s="299"/>
      <c r="I52" s="213" t="s">
        <v>429</v>
      </c>
      <c r="J52" s="214" t="s">
        <v>390</v>
      </c>
    </row>
    <row r="53" spans="1:10" s="2" customFormat="1" ht="8.25" customHeight="1">
      <c r="A53" s="104"/>
      <c r="B53" s="104"/>
      <c r="C53" s="104"/>
      <c r="D53" s="104"/>
      <c r="E53" s="104"/>
      <c r="F53" s="257"/>
      <c r="G53" s="312"/>
      <c r="H53" s="257"/>
      <c r="I53" s="104"/>
      <c r="J53" s="104"/>
    </row>
    <row r="54" spans="1:10" ht="15">
      <c r="A54" s="238" t="s">
        <v>208</v>
      </c>
      <c r="B54" s="113" t="s">
        <v>139</v>
      </c>
      <c r="C54" s="134" t="s">
        <v>338</v>
      </c>
      <c r="D54" s="110"/>
      <c r="E54" s="134"/>
      <c r="F54" s="258"/>
      <c r="G54" s="313"/>
      <c r="H54" s="258"/>
      <c r="I54" s="116"/>
      <c r="J54" s="116"/>
    </row>
    <row r="55" spans="1:10" ht="35.25" customHeight="1">
      <c r="A55" s="498" t="s">
        <v>55</v>
      </c>
      <c r="B55" s="492" t="s">
        <v>141</v>
      </c>
      <c r="C55" s="672" t="s">
        <v>417</v>
      </c>
      <c r="D55" s="225" t="s">
        <v>215</v>
      </c>
      <c r="E55" s="226" t="s">
        <v>286</v>
      </c>
      <c r="F55" s="258">
        <v>1008</v>
      </c>
      <c r="G55" s="305">
        <v>348</v>
      </c>
      <c r="H55" s="251">
        <f>F55*G55</f>
        <v>350784</v>
      </c>
      <c r="I55" s="116"/>
      <c r="J55" s="116"/>
    </row>
    <row r="56" spans="1:10" ht="22.5" customHeight="1">
      <c r="A56" s="500"/>
      <c r="B56" s="494"/>
      <c r="C56" s="673"/>
      <c r="D56" s="225" t="s">
        <v>214</v>
      </c>
      <c r="E56" s="226" t="s">
        <v>191</v>
      </c>
      <c r="F56" s="251">
        <v>870</v>
      </c>
      <c r="G56" s="305">
        <v>832</v>
      </c>
      <c r="H56" s="251">
        <f>F56*G56</f>
        <v>723840</v>
      </c>
      <c r="I56" s="213" t="s">
        <v>429</v>
      </c>
      <c r="J56" s="214" t="s">
        <v>390</v>
      </c>
    </row>
    <row r="57" spans="1:10" ht="10.5" customHeight="1">
      <c r="A57" s="104"/>
      <c r="B57" s="151"/>
      <c r="C57" s="151"/>
      <c r="D57" s="37"/>
      <c r="E57" s="122"/>
      <c r="F57" s="259"/>
      <c r="G57" s="314"/>
      <c r="H57" s="259"/>
      <c r="I57" s="122"/>
      <c r="J57" s="122"/>
    </row>
    <row r="58" spans="1:10" s="2" customFormat="1" ht="28.5" customHeight="1">
      <c r="A58" s="498" t="s">
        <v>56</v>
      </c>
      <c r="B58" s="492" t="s">
        <v>141</v>
      </c>
      <c r="C58" s="492" t="s">
        <v>57</v>
      </c>
      <c r="D58" s="23">
        <v>1</v>
      </c>
      <c r="E58" s="10" t="s">
        <v>192</v>
      </c>
      <c r="F58" s="251">
        <v>970</v>
      </c>
      <c r="G58" s="305">
        <v>1803</v>
      </c>
      <c r="H58" s="251">
        <f>F58*G58</f>
        <v>1748910</v>
      </c>
      <c r="I58" s="213" t="s">
        <v>429</v>
      </c>
      <c r="J58" s="214" t="s">
        <v>390</v>
      </c>
    </row>
    <row r="59" spans="1:10" s="2" customFormat="1" ht="24">
      <c r="A59" s="499"/>
      <c r="B59" s="493"/>
      <c r="C59" s="493"/>
      <c r="D59" s="23">
        <v>2</v>
      </c>
      <c r="E59" s="10" t="s">
        <v>144</v>
      </c>
      <c r="F59" s="251">
        <v>1030.5</v>
      </c>
      <c r="G59" s="305">
        <v>1</v>
      </c>
      <c r="H59" s="251">
        <f>F59*G59</f>
        <v>1030.5</v>
      </c>
      <c r="I59" s="213" t="s">
        <v>429</v>
      </c>
      <c r="J59" s="214" t="s">
        <v>390</v>
      </c>
    </row>
    <row r="60" spans="1:10" s="2" customFormat="1" ht="15">
      <c r="A60" s="499"/>
      <c r="B60" s="493"/>
      <c r="C60" s="493"/>
      <c r="D60" s="225" t="s">
        <v>231</v>
      </c>
      <c r="E60" s="226" t="s">
        <v>197</v>
      </c>
      <c r="F60" s="251">
        <v>972</v>
      </c>
      <c r="G60" s="305">
        <v>571</v>
      </c>
      <c r="H60" s="251">
        <f>F60*G60</f>
        <v>555012</v>
      </c>
      <c r="I60" s="160"/>
      <c r="J60" s="160"/>
    </row>
    <row r="61" spans="1:10" s="2" customFormat="1" ht="24">
      <c r="A61" s="499"/>
      <c r="B61" s="493"/>
      <c r="C61" s="493"/>
      <c r="D61" s="23">
        <v>3</v>
      </c>
      <c r="E61" s="10" t="s">
        <v>334</v>
      </c>
      <c r="F61" s="251">
        <v>900</v>
      </c>
      <c r="G61" s="305">
        <v>88</v>
      </c>
      <c r="H61" s="251">
        <f>F61*G61</f>
        <v>79200</v>
      </c>
      <c r="I61" s="213" t="s">
        <v>429</v>
      </c>
      <c r="J61" s="214" t="s">
        <v>390</v>
      </c>
    </row>
    <row r="62" spans="1:10" s="2" customFormat="1" ht="26.25" customHeight="1">
      <c r="A62" s="499"/>
      <c r="B62" s="493"/>
      <c r="C62" s="493"/>
      <c r="D62" s="138" t="s">
        <v>50</v>
      </c>
      <c r="E62" s="134" t="s">
        <v>346</v>
      </c>
      <c r="F62" s="251">
        <v>1030.5</v>
      </c>
      <c r="G62" s="305">
        <v>48</v>
      </c>
      <c r="H62" s="251">
        <f>F62*G62</f>
        <v>49464</v>
      </c>
      <c r="I62" s="213" t="s">
        <v>429</v>
      </c>
      <c r="J62" s="214" t="s">
        <v>390</v>
      </c>
    </row>
    <row r="63" spans="1:10" s="2" customFormat="1" ht="28.5" customHeight="1">
      <c r="A63" s="156"/>
      <c r="B63" s="494"/>
      <c r="C63" s="494"/>
      <c r="D63" s="206" t="s">
        <v>421</v>
      </c>
      <c r="E63" s="269" t="s">
        <v>64</v>
      </c>
      <c r="F63" s="270" t="s">
        <v>394</v>
      </c>
      <c r="G63" s="311" t="s">
        <v>393</v>
      </c>
      <c r="H63" s="251"/>
      <c r="I63" s="213" t="s">
        <v>429</v>
      </c>
      <c r="J63" s="214" t="s">
        <v>390</v>
      </c>
    </row>
    <row r="64" spans="1:10" s="2" customFormat="1" ht="9.75" customHeight="1">
      <c r="A64" s="104"/>
      <c r="B64" s="146"/>
      <c r="C64" s="122"/>
      <c r="D64" s="37"/>
      <c r="E64" s="122"/>
      <c r="F64" s="259"/>
      <c r="G64" s="314"/>
      <c r="H64" s="259"/>
      <c r="I64" s="122"/>
      <c r="J64" s="122"/>
    </row>
    <row r="65" spans="1:10" ht="30" customHeight="1">
      <c r="A65" s="13" t="s">
        <v>58</v>
      </c>
      <c r="B65" s="45" t="s">
        <v>141</v>
      </c>
      <c r="C65" s="16" t="s">
        <v>59</v>
      </c>
      <c r="D65" s="23">
        <v>1</v>
      </c>
      <c r="E65" s="10" t="s">
        <v>60</v>
      </c>
      <c r="F65" s="251">
        <v>1047.6</v>
      </c>
      <c r="G65" s="305">
        <v>381</v>
      </c>
      <c r="H65" s="251">
        <f>F65*G65</f>
        <v>399135.6</v>
      </c>
      <c r="I65" s="213" t="s">
        <v>429</v>
      </c>
      <c r="J65" s="214" t="s">
        <v>390</v>
      </c>
    </row>
    <row r="66" spans="1:10" ht="9.75" customHeight="1">
      <c r="A66" s="38"/>
      <c r="B66" s="47"/>
      <c r="C66" s="39"/>
      <c r="D66" s="37"/>
      <c r="E66" s="122"/>
      <c r="F66" s="259"/>
      <c r="G66" s="314"/>
      <c r="H66" s="259"/>
      <c r="I66" s="122"/>
      <c r="J66" s="122"/>
    </row>
    <row r="67" spans="1:10" ht="30" customHeight="1">
      <c r="A67" s="13" t="s">
        <v>61</v>
      </c>
      <c r="B67" s="45" t="s">
        <v>141</v>
      </c>
      <c r="C67" s="16" t="s">
        <v>142</v>
      </c>
      <c r="D67" s="23">
        <v>1</v>
      </c>
      <c r="E67" s="49" t="s">
        <v>62</v>
      </c>
      <c r="F67" s="251">
        <v>1047.6</v>
      </c>
      <c r="G67" s="305">
        <v>319</v>
      </c>
      <c r="H67" s="251">
        <f>F67*G67</f>
        <v>334184.39999999997</v>
      </c>
      <c r="I67" s="213" t="s">
        <v>429</v>
      </c>
      <c r="J67" s="214" t="s">
        <v>390</v>
      </c>
    </row>
    <row r="68" spans="1:10" ht="7.5" customHeight="1">
      <c r="A68" s="38"/>
      <c r="B68" s="39"/>
      <c r="C68" s="39"/>
      <c r="D68" s="40"/>
      <c r="E68" s="106"/>
      <c r="F68" s="259"/>
      <c r="G68" s="314"/>
      <c r="H68" s="259"/>
      <c r="I68" s="122"/>
      <c r="J68" s="122"/>
    </row>
    <row r="69" spans="1:10" ht="33" customHeight="1">
      <c r="A69" s="216" t="s">
        <v>63</v>
      </c>
      <c r="B69" s="217" t="s">
        <v>141</v>
      </c>
      <c r="C69" s="218" t="s">
        <v>143</v>
      </c>
      <c r="D69" s="219">
        <v>1</v>
      </c>
      <c r="E69" s="220" t="s">
        <v>64</v>
      </c>
      <c r="F69" s="251">
        <v>805.5</v>
      </c>
      <c r="G69" s="305">
        <v>111</v>
      </c>
      <c r="H69" s="251">
        <f>F69*G69</f>
        <v>89410.5</v>
      </c>
      <c r="I69" s="116"/>
      <c r="J69" s="116"/>
    </row>
    <row r="70" spans="1:10" ht="12" customHeight="1">
      <c r="A70" s="38"/>
      <c r="B70" s="39"/>
      <c r="C70" s="41"/>
      <c r="D70" s="40"/>
      <c r="E70" s="118"/>
      <c r="F70" s="259"/>
      <c r="G70" s="314"/>
      <c r="H70" s="259"/>
      <c r="I70" s="122"/>
      <c r="J70" s="122"/>
    </row>
    <row r="71" spans="1:10" s="2" customFormat="1" ht="30" customHeight="1">
      <c r="A71" s="13" t="s">
        <v>207</v>
      </c>
      <c r="B71" s="45" t="s">
        <v>65</v>
      </c>
      <c r="C71" s="584" t="s">
        <v>65</v>
      </c>
      <c r="D71" s="584"/>
      <c r="E71" s="584"/>
      <c r="F71" s="251">
        <v>770</v>
      </c>
      <c r="G71" s="305">
        <v>4681</v>
      </c>
      <c r="H71" s="251">
        <f>F71*G71</f>
        <v>3604370</v>
      </c>
      <c r="I71" s="213" t="s">
        <v>429</v>
      </c>
      <c r="J71" s="214" t="s">
        <v>390</v>
      </c>
    </row>
    <row r="72" spans="1:10" ht="8.25" customHeight="1">
      <c r="A72" s="38"/>
      <c r="B72" s="39"/>
      <c r="C72" s="41"/>
      <c r="D72" s="40"/>
      <c r="E72" s="118"/>
      <c r="F72" s="259"/>
      <c r="G72" s="314"/>
      <c r="H72" s="259"/>
      <c r="I72" s="122"/>
      <c r="J72" s="122"/>
    </row>
    <row r="73" spans="1:10" s="2" customFormat="1" ht="30" customHeight="1">
      <c r="A73" s="13" t="s">
        <v>287</v>
      </c>
      <c r="B73" s="45" t="s">
        <v>288</v>
      </c>
      <c r="C73" s="10" t="s">
        <v>290</v>
      </c>
      <c r="D73" s="102">
        <v>1</v>
      </c>
      <c r="E73" s="111" t="s">
        <v>289</v>
      </c>
      <c r="F73" s="251">
        <v>280</v>
      </c>
      <c r="G73" s="305">
        <v>209</v>
      </c>
      <c r="H73" s="251">
        <f>F73*G73</f>
        <v>58520</v>
      </c>
      <c r="I73" s="213" t="s">
        <v>429</v>
      </c>
      <c r="J73" s="214" t="s">
        <v>390</v>
      </c>
    </row>
    <row r="74" spans="1:10" ht="9" customHeight="1">
      <c r="A74" s="38"/>
      <c r="B74" s="39"/>
      <c r="C74" s="41"/>
      <c r="D74" s="40"/>
      <c r="E74" s="118"/>
      <c r="F74" s="259"/>
      <c r="G74" s="314"/>
      <c r="H74" s="259"/>
      <c r="I74" s="122"/>
      <c r="J74" s="122"/>
    </row>
    <row r="75" spans="1:10" s="2" customFormat="1" ht="41.25" customHeight="1">
      <c r="A75" s="239" t="s">
        <v>296</v>
      </c>
      <c r="B75" s="246" t="s">
        <v>297</v>
      </c>
      <c r="C75" s="578" t="s">
        <v>299</v>
      </c>
      <c r="D75" s="579"/>
      <c r="E75" s="580"/>
      <c r="F75" s="251">
        <v>1483.2</v>
      </c>
      <c r="G75" s="305">
        <v>109</v>
      </c>
      <c r="H75" s="251">
        <f>F75*G75</f>
        <v>161668.80000000002</v>
      </c>
      <c r="I75" s="213" t="s">
        <v>429</v>
      </c>
      <c r="J75" s="214" t="s">
        <v>390</v>
      </c>
    </row>
    <row r="76" spans="1:10" ht="8.25" customHeight="1">
      <c r="A76" s="38"/>
      <c r="B76" s="39"/>
      <c r="C76" s="41"/>
      <c r="D76" s="40"/>
      <c r="E76" s="118"/>
      <c r="F76" s="259"/>
      <c r="G76" s="314"/>
      <c r="H76" s="259"/>
      <c r="I76" s="122"/>
      <c r="J76" s="122"/>
    </row>
    <row r="77" spans="1:10" s="2" customFormat="1" ht="30" customHeight="1">
      <c r="A77" s="547" t="s">
        <v>305</v>
      </c>
      <c r="B77" s="590" t="s">
        <v>300</v>
      </c>
      <c r="C77" s="108"/>
      <c r="D77" s="32">
        <v>1</v>
      </c>
      <c r="E77" s="56" t="s">
        <v>302</v>
      </c>
      <c r="F77" s="251">
        <v>1200</v>
      </c>
      <c r="G77" s="305">
        <v>17</v>
      </c>
      <c r="H77" s="251">
        <f>F77*G77</f>
        <v>20400</v>
      </c>
      <c r="I77" s="213" t="s">
        <v>429</v>
      </c>
      <c r="J77" s="214" t="s">
        <v>390</v>
      </c>
    </row>
    <row r="78" spans="1:10" s="2" customFormat="1" ht="30" customHeight="1">
      <c r="A78" s="554"/>
      <c r="B78" s="591"/>
      <c r="C78" s="134"/>
      <c r="D78" s="32">
        <v>2</v>
      </c>
      <c r="E78" s="56" t="s">
        <v>303</v>
      </c>
      <c r="F78" s="251"/>
      <c r="G78" s="315"/>
      <c r="H78" s="251">
        <f>F78*G78</f>
        <v>0</v>
      </c>
      <c r="I78" s="213" t="s">
        <v>429</v>
      </c>
      <c r="J78" s="214" t="s">
        <v>390</v>
      </c>
    </row>
    <row r="79" spans="1:10" s="2" customFormat="1" ht="30" customHeight="1">
      <c r="A79" s="589"/>
      <c r="B79" s="592"/>
      <c r="C79" s="134"/>
      <c r="D79" s="32">
        <v>3</v>
      </c>
      <c r="E79" s="56" t="s">
        <v>304</v>
      </c>
      <c r="F79" s="251">
        <v>480</v>
      </c>
      <c r="G79" s="305">
        <v>85</v>
      </c>
      <c r="H79" s="251">
        <f>F79*G79</f>
        <v>40800</v>
      </c>
      <c r="I79" s="213" t="s">
        <v>429</v>
      </c>
      <c r="J79" s="214" t="s">
        <v>390</v>
      </c>
    </row>
    <row r="80" spans="1:10" s="2" customFormat="1" ht="7.5" customHeight="1">
      <c r="A80" s="38"/>
      <c r="B80" s="39"/>
      <c r="C80" s="41"/>
      <c r="D80" s="40"/>
      <c r="E80" s="118"/>
      <c r="F80" s="259"/>
      <c r="G80" s="314"/>
      <c r="H80" s="259"/>
      <c r="I80" s="122"/>
      <c r="J80" s="122"/>
    </row>
    <row r="81" spans="1:10" s="2" customFormat="1" ht="26.25" customHeight="1">
      <c r="A81" s="547" t="s">
        <v>306</v>
      </c>
      <c r="B81" s="590" t="s">
        <v>301</v>
      </c>
      <c r="C81" s="134"/>
      <c r="D81" s="32">
        <v>1</v>
      </c>
      <c r="E81" s="56" t="s">
        <v>337</v>
      </c>
      <c r="F81" s="251">
        <v>480</v>
      </c>
      <c r="G81" s="305">
        <v>1</v>
      </c>
      <c r="H81" s="251">
        <f>F81*G81</f>
        <v>480</v>
      </c>
      <c r="I81" s="213" t="s">
        <v>429</v>
      </c>
      <c r="J81" s="214" t="s">
        <v>390</v>
      </c>
    </row>
    <row r="82" spans="1:10" s="2" customFormat="1" ht="30" customHeight="1">
      <c r="A82" s="554"/>
      <c r="B82" s="591"/>
      <c r="C82" s="134"/>
      <c r="D82" s="32">
        <v>2</v>
      </c>
      <c r="E82" s="56" t="s">
        <v>335</v>
      </c>
      <c r="F82" s="251"/>
      <c r="G82" s="305"/>
      <c r="H82" s="251">
        <f>F82*G82</f>
        <v>0</v>
      </c>
      <c r="I82" s="213" t="s">
        <v>429</v>
      </c>
      <c r="J82" s="214" t="s">
        <v>390</v>
      </c>
    </row>
    <row r="83" spans="1:10" s="2" customFormat="1" ht="30" customHeight="1">
      <c r="A83" s="589"/>
      <c r="B83" s="592"/>
      <c r="C83" s="134"/>
      <c r="D83" s="32">
        <v>3</v>
      </c>
      <c r="E83" s="56" t="s">
        <v>307</v>
      </c>
      <c r="F83" s="251">
        <v>480</v>
      </c>
      <c r="G83" s="305">
        <v>3</v>
      </c>
      <c r="H83" s="251">
        <f>F83*G83</f>
        <v>1440</v>
      </c>
      <c r="I83" s="213" t="s">
        <v>429</v>
      </c>
      <c r="J83" s="214" t="s">
        <v>390</v>
      </c>
    </row>
    <row r="84" spans="1:10" s="2" customFormat="1" ht="9" customHeight="1">
      <c r="A84" s="38"/>
      <c r="B84" s="39"/>
      <c r="C84" s="41"/>
      <c r="D84" s="40"/>
      <c r="E84" s="106"/>
      <c r="F84" s="259"/>
      <c r="G84" s="314"/>
      <c r="H84" s="259"/>
      <c r="I84" s="122"/>
      <c r="J84" s="122"/>
    </row>
    <row r="85" spans="1:10" s="2" customFormat="1" ht="30" customHeight="1">
      <c r="A85" s="223" t="s">
        <v>308</v>
      </c>
      <c r="B85" s="671" t="s">
        <v>309</v>
      </c>
      <c r="C85" s="671"/>
      <c r="D85" s="671"/>
      <c r="E85" s="671"/>
      <c r="F85" s="260">
        <v>2835</v>
      </c>
      <c r="G85" s="316">
        <v>520</v>
      </c>
      <c r="H85" s="251">
        <f>F85*G85</f>
        <v>1474200</v>
      </c>
      <c r="I85" s="160"/>
      <c r="J85" s="160"/>
    </row>
    <row r="86" spans="1:10" s="2" customFormat="1" ht="7.5" customHeight="1">
      <c r="A86" s="38"/>
      <c r="B86" s="39"/>
      <c r="C86" s="41"/>
      <c r="D86" s="40"/>
      <c r="E86" s="106"/>
      <c r="F86" s="261"/>
      <c r="G86" s="317"/>
      <c r="H86" s="261"/>
      <c r="I86" s="106"/>
      <c r="J86" s="106"/>
    </row>
    <row r="87" spans="1:10" s="2" customFormat="1" ht="30" customHeight="1">
      <c r="A87" s="239" t="s">
        <v>341</v>
      </c>
      <c r="B87" s="246" t="s">
        <v>340</v>
      </c>
      <c r="C87" s="246" t="s">
        <v>342</v>
      </c>
      <c r="D87" s="246">
        <v>1</v>
      </c>
      <c r="E87" s="134" t="s">
        <v>343</v>
      </c>
      <c r="F87" s="251">
        <v>6000</v>
      </c>
      <c r="G87" s="305">
        <v>84</v>
      </c>
      <c r="H87" s="251">
        <f>F87*G87</f>
        <v>504000</v>
      </c>
      <c r="I87" s="213" t="s">
        <v>429</v>
      </c>
      <c r="J87" s="214" t="s">
        <v>390</v>
      </c>
    </row>
    <row r="88" spans="1:10" ht="41.25" customHeight="1">
      <c r="A88" s="15">
        <v>5</v>
      </c>
      <c r="B88" s="659" t="s">
        <v>159</v>
      </c>
      <c r="C88" s="659"/>
      <c r="D88" s="659"/>
      <c r="E88" s="659"/>
      <c r="F88" s="262"/>
      <c r="G88" s="318">
        <f>SUM(G89:G113)</f>
        <v>8077</v>
      </c>
      <c r="H88" s="262">
        <f>SUM(H89:H113)</f>
        <v>10313736</v>
      </c>
      <c r="I88" s="170"/>
      <c r="J88" s="224" t="s">
        <v>392</v>
      </c>
    </row>
    <row r="89" spans="1:10" ht="35.25" customHeight="1">
      <c r="A89" s="498" t="s">
        <v>66</v>
      </c>
      <c r="B89" s="492" t="s">
        <v>160</v>
      </c>
      <c r="C89" s="576" t="s">
        <v>67</v>
      </c>
      <c r="D89" s="23">
        <v>1</v>
      </c>
      <c r="E89" s="56" t="s">
        <v>68</v>
      </c>
      <c r="F89" s="251">
        <v>1500</v>
      </c>
      <c r="G89" s="305">
        <v>1244</v>
      </c>
      <c r="H89" s="251">
        <f>F89*G89</f>
        <v>1866000</v>
      </c>
      <c r="I89" s="116"/>
      <c r="J89" s="116"/>
    </row>
    <row r="90" spans="1:10" ht="36" customHeight="1">
      <c r="A90" s="499"/>
      <c r="B90" s="493"/>
      <c r="C90" s="577"/>
      <c r="D90" s="23">
        <v>2</v>
      </c>
      <c r="E90" s="56" t="s">
        <v>69</v>
      </c>
      <c r="F90" s="251">
        <v>1080</v>
      </c>
      <c r="G90" s="305">
        <v>504</v>
      </c>
      <c r="H90" s="251">
        <f>F90*G90</f>
        <v>544320</v>
      </c>
      <c r="I90" s="116"/>
      <c r="J90" s="116"/>
    </row>
    <row r="91" spans="1:10" ht="35.25" customHeight="1">
      <c r="A91" s="499"/>
      <c r="B91" s="493"/>
      <c r="C91" s="577"/>
      <c r="D91" s="23">
        <v>3</v>
      </c>
      <c r="E91" s="56" t="s">
        <v>70</v>
      </c>
      <c r="F91" s="251">
        <v>1560</v>
      </c>
      <c r="G91" s="305">
        <v>2011</v>
      </c>
      <c r="H91" s="251">
        <f>F91*G91</f>
        <v>3137160</v>
      </c>
      <c r="I91" s="116"/>
      <c r="J91" s="116"/>
    </row>
    <row r="92" spans="1:10" ht="39.75" customHeight="1">
      <c r="A92" s="500"/>
      <c r="B92" s="494"/>
      <c r="C92" s="581"/>
      <c r="D92" s="23">
        <v>4</v>
      </c>
      <c r="E92" s="56" t="s">
        <v>71</v>
      </c>
      <c r="F92" s="251">
        <v>1080</v>
      </c>
      <c r="G92" s="305">
        <v>117</v>
      </c>
      <c r="H92" s="251">
        <f>F92*G92</f>
        <v>126360</v>
      </c>
      <c r="I92" s="116"/>
      <c r="J92" s="116"/>
    </row>
    <row r="93" spans="1:10" s="2" customFormat="1" ht="10.5" customHeight="1">
      <c r="A93" s="38"/>
      <c r="B93" s="39"/>
      <c r="C93" s="42"/>
      <c r="D93" s="43"/>
      <c r="E93" s="123"/>
      <c r="F93" s="255"/>
      <c r="G93" s="310"/>
      <c r="H93" s="255"/>
      <c r="I93" s="162"/>
      <c r="J93" s="162"/>
    </row>
    <row r="94" spans="1:10" ht="35.25" customHeight="1">
      <c r="A94" s="498" t="s">
        <v>72</v>
      </c>
      <c r="B94" s="492" t="s">
        <v>161</v>
      </c>
      <c r="C94" s="576" t="s">
        <v>73</v>
      </c>
      <c r="D94" s="23">
        <v>1</v>
      </c>
      <c r="E94" s="57" t="s">
        <v>74</v>
      </c>
      <c r="F94" s="251">
        <v>1556</v>
      </c>
      <c r="G94" s="305">
        <v>216</v>
      </c>
      <c r="H94" s="251">
        <f>F94*G94</f>
        <v>336096</v>
      </c>
      <c r="I94" s="116"/>
      <c r="J94" s="116"/>
    </row>
    <row r="95" spans="1:10" ht="46.5" customHeight="1">
      <c r="A95" s="499"/>
      <c r="B95" s="493"/>
      <c r="C95" s="577"/>
      <c r="D95" s="23">
        <v>2</v>
      </c>
      <c r="E95" s="58" t="s">
        <v>75</v>
      </c>
      <c r="F95" s="251">
        <v>1080</v>
      </c>
      <c r="G95" s="305">
        <v>65</v>
      </c>
      <c r="H95" s="251">
        <f>F95*G95</f>
        <v>70200</v>
      </c>
      <c r="I95" s="116"/>
      <c r="J95" s="116"/>
    </row>
    <row r="96" spans="1:10" ht="49.5" customHeight="1">
      <c r="A96" s="500"/>
      <c r="B96" s="494"/>
      <c r="C96" s="581"/>
      <c r="D96" s="23">
        <v>3</v>
      </c>
      <c r="E96" s="58" t="s">
        <v>76</v>
      </c>
      <c r="F96" s="251">
        <v>1080</v>
      </c>
      <c r="G96" s="305">
        <v>144</v>
      </c>
      <c r="H96" s="251">
        <f>F96*G96</f>
        <v>155520</v>
      </c>
      <c r="I96" s="116"/>
      <c r="J96" s="116"/>
    </row>
    <row r="97" spans="1:10" s="2" customFormat="1" ht="10.5" customHeight="1">
      <c r="A97" s="38"/>
      <c r="B97" s="39"/>
      <c r="C97" s="42"/>
      <c r="D97" s="43"/>
      <c r="E97" s="123"/>
      <c r="F97" s="255"/>
      <c r="G97" s="310"/>
      <c r="H97" s="255"/>
      <c r="I97" s="162"/>
      <c r="J97" s="162"/>
    </row>
    <row r="98" spans="1:10" ht="81.75" customHeight="1">
      <c r="A98" s="498" t="s">
        <v>77</v>
      </c>
      <c r="B98" s="492" t="s">
        <v>162</v>
      </c>
      <c r="C98" s="576" t="s">
        <v>78</v>
      </c>
      <c r="D98" s="23">
        <v>1</v>
      </c>
      <c r="E98" s="58" t="s">
        <v>79</v>
      </c>
      <c r="F98" s="251">
        <v>1080</v>
      </c>
      <c r="G98" s="305">
        <v>1061</v>
      </c>
      <c r="H98" s="251">
        <f>F98*G98</f>
        <v>1145880</v>
      </c>
      <c r="I98" s="116"/>
      <c r="J98" s="116"/>
    </row>
    <row r="99" spans="1:10" ht="78" customHeight="1">
      <c r="A99" s="499"/>
      <c r="B99" s="493"/>
      <c r="C99" s="577"/>
      <c r="D99" s="23">
        <v>2</v>
      </c>
      <c r="E99" s="58" t="s">
        <v>80</v>
      </c>
      <c r="F99" s="251">
        <v>1080</v>
      </c>
      <c r="G99" s="305">
        <v>844</v>
      </c>
      <c r="H99" s="251">
        <f>F99*G99</f>
        <v>911520</v>
      </c>
      <c r="I99" s="116"/>
      <c r="J99" s="116"/>
    </row>
    <row r="100" spans="1:10" ht="33" customHeight="1">
      <c r="A100" s="500"/>
      <c r="B100" s="494"/>
      <c r="C100" s="581"/>
      <c r="D100" s="25">
        <v>3</v>
      </c>
      <c r="E100" s="58" t="s">
        <v>81</v>
      </c>
      <c r="F100" s="251">
        <v>1080</v>
      </c>
      <c r="G100" s="305">
        <v>1556</v>
      </c>
      <c r="H100" s="251">
        <f>F100*G100</f>
        <v>1680480</v>
      </c>
      <c r="I100" s="116"/>
      <c r="J100" s="116"/>
    </row>
    <row r="101" spans="1:10" s="2" customFormat="1" ht="10.5" customHeight="1">
      <c r="A101" s="104"/>
      <c r="B101" s="39"/>
      <c r="C101" s="42"/>
      <c r="D101" s="43"/>
      <c r="E101" s="123"/>
      <c r="F101" s="255"/>
      <c r="G101" s="310"/>
      <c r="H101" s="255"/>
      <c r="I101" s="162"/>
      <c r="J101" s="162"/>
    </row>
    <row r="102" spans="1:10" ht="59.25" customHeight="1">
      <c r="A102" s="14" t="s">
        <v>82</v>
      </c>
      <c r="B102" s="246" t="s">
        <v>291</v>
      </c>
      <c r="C102" s="105" t="s">
        <v>83</v>
      </c>
      <c r="D102" s="53">
        <v>1</v>
      </c>
      <c r="E102" s="55" t="s">
        <v>84</v>
      </c>
      <c r="F102" s="251"/>
      <c r="G102" s="305"/>
      <c r="H102" s="251">
        <f>F102*G102</f>
        <v>0</v>
      </c>
      <c r="I102" s="116"/>
      <c r="J102" s="116"/>
    </row>
    <row r="103" spans="1:10" s="2" customFormat="1" ht="10.5" customHeight="1">
      <c r="A103" s="38"/>
      <c r="B103" s="39"/>
      <c r="C103" s="42"/>
      <c r="D103" s="43"/>
      <c r="E103" s="123"/>
      <c r="F103" s="255"/>
      <c r="G103" s="310"/>
      <c r="H103" s="255"/>
      <c r="I103" s="162"/>
      <c r="J103" s="162"/>
    </row>
    <row r="104" spans="1:10" ht="30.75" customHeight="1">
      <c r="A104" s="498" t="s">
        <v>85</v>
      </c>
      <c r="B104" s="492" t="s">
        <v>163</v>
      </c>
      <c r="C104" s="586" t="s">
        <v>86</v>
      </c>
      <c r="D104" s="25">
        <v>1</v>
      </c>
      <c r="E104" s="58" t="s">
        <v>87</v>
      </c>
      <c r="F104" s="251">
        <v>1080</v>
      </c>
      <c r="G104" s="305">
        <v>55</v>
      </c>
      <c r="H104" s="251">
        <f>F104*G104</f>
        <v>59400</v>
      </c>
      <c r="I104" s="116"/>
      <c r="J104" s="116"/>
    </row>
    <row r="105" spans="1:10" ht="33" customHeight="1">
      <c r="A105" s="499"/>
      <c r="B105" s="493"/>
      <c r="C105" s="587"/>
      <c r="D105" s="25">
        <v>2</v>
      </c>
      <c r="E105" s="58" t="s">
        <v>88</v>
      </c>
      <c r="F105" s="251">
        <v>1080</v>
      </c>
      <c r="G105" s="305">
        <v>55</v>
      </c>
      <c r="H105" s="251">
        <f>F105*G105</f>
        <v>59400</v>
      </c>
      <c r="I105" s="116"/>
      <c r="J105" s="116"/>
    </row>
    <row r="106" spans="1:10" ht="30" customHeight="1">
      <c r="A106" s="499"/>
      <c r="B106" s="493"/>
      <c r="C106" s="587"/>
      <c r="D106" s="25">
        <v>3</v>
      </c>
      <c r="E106" s="58" t="s">
        <v>89</v>
      </c>
      <c r="F106" s="251">
        <v>1080</v>
      </c>
      <c r="G106" s="305">
        <v>171</v>
      </c>
      <c r="H106" s="251">
        <f>F106*G106</f>
        <v>184680</v>
      </c>
      <c r="I106" s="116"/>
      <c r="J106" s="116"/>
    </row>
    <row r="107" spans="1:10" ht="32.25" customHeight="1">
      <c r="A107" s="500"/>
      <c r="B107" s="494"/>
      <c r="C107" s="588"/>
      <c r="D107" s="53">
        <v>4</v>
      </c>
      <c r="E107" s="59" t="s">
        <v>90</v>
      </c>
      <c r="F107" s="251">
        <v>1080</v>
      </c>
      <c r="G107" s="305">
        <v>16</v>
      </c>
      <c r="H107" s="251">
        <f>F107*G107</f>
        <v>17280</v>
      </c>
      <c r="I107" s="116"/>
      <c r="J107" s="116"/>
    </row>
    <row r="108" spans="1:10" s="2" customFormat="1" ht="10.5" customHeight="1">
      <c r="A108" s="38"/>
      <c r="B108" s="39"/>
      <c r="C108" s="42"/>
      <c r="D108" s="43"/>
      <c r="E108" s="123"/>
      <c r="F108" s="255"/>
      <c r="G108" s="310"/>
      <c r="H108" s="255"/>
      <c r="I108" s="162"/>
      <c r="J108" s="162"/>
    </row>
    <row r="109" spans="1:10" ht="45.75" customHeight="1">
      <c r="A109" s="498" t="s">
        <v>91</v>
      </c>
      <c r="B109" s="584" t="s">
        <v>163</v>
      </c>
      <c r="C109" s="582" t="s">
        <v>92</v>
      </c>
      <c r="D109" s="25">
        <v>1</v>
      </c>
      <c r="E109" s="58" t="s">
        <v>93</v>
      </c>
      <c r="F109" s="251">
        <v>1080</v>
      </c>
      <c r="G109" s="305">
        <v>8</v>
      </c>
      <c r="H109" s="251">
        <f>F109*G109</f>
        <v>8640</v>
      </c>
      <c r="I109" s="116"/>
      <c r="J109" s="116"/>
    </row>
    <row r="110" spans="1:10" ht="29.25" customHeight="1">
      <c r="A110" s="499"/>
      <c r="B110" s="584"/>
      <c r="C110" s="585"/>
      <c r="D110" s="25">
        <v>2</v>
      </c>
      <c r="E110" s="58" t="s">
        <v>94</v>
      </c>
      <c r="F110" s="251">
        <v>1080</v>
      </c>
      <c r="G110" s="305">
        <v>1</v>
      </c>
      <c r="H110" s="251">
        <f>F110*G110</f>
        <v>1080</v>
      </c>
      <c r="I110" s="116"/>
      <c r="J110" s="116"/>
    </row>
    <row r="111" spans="1:10" ht="33" customHeight="1">
      <c r="A111" s="500"/>
      <c r="B111" s="584"/>
      <c r="C111" s="583"/>
      <c r="D111" s="25">
        <v>3</v>
      </c>
      <c r="E111" s="58" t="s">
        <v>95</v>
      </c>
      <c r="F111" s="251">
        <v>1080</v>
      </c>
      <c r="G111" s="308">
        <v>0</v>
      </c>
      <c r="H111" s="251">
        <f>F111*G111</f>
        <v>0</v>
      </c>
      <c r="I111" s="116"/>
      <c r="J111" s="116"/>
    </row>
    <row r="112" spans="1:10" s="2" customFormat="1" ht="10.5" customHeight="1">
      <c r="A112" s="104"/>
      <c r="B112" s="39"/>
      <c r="C112" s="42"/>
      <c r="D112" s="43"/>
      <c r="E112" s="123"/>
      <c r="F112" s="255"/>
      <c r="G112" s="310"/>
      <c r="H112" s="255"/>
      <c r="I112" s="162"/>
      <c r="J112" s="162"/>
    </row>
    <row r="113" spans="1:10" ht="46.5" customHeight="1">
      <c r="A113" s="14" t="s">
        <v>96</v>
      </c>
      <c r="B113" s="11" t="s">
        <v>163</v>
      </c>
      <c r="C113" s="124" t="s">
        <v>97</v>
      </c>
      <c r="D113" s="25">
        <v>1</v>
      </c>
      <c r="E113" s="56" t="s">
        <v>98</v>
      </c>
      <c r="F113" s="251">
        <v>1080</v>
      </c>
      <c r="G113" s="305">
        <v>9</v>
      </c>
      <c r="H113" s="251">
        <f>F113*G113</f>
        <v>9720</v>
      </c>
      <c r="I113" s="116"/>
      <c r="J113" s="116"/>
    </row>
    <row r="114" spans="1:10" ht="15">
      <c r="A114" s="9">
        <v>6</v>
      </c>
      <c r="B114" s="659" t="s">
        <v>164</v>
      </c>
      <c r="C114" s="659"/>
      <c r="D114" s="659"/>
      <c r="E114" s="659"/>
      <c r="F114" s="262"/>
      <c r="G114" s="318">
        <f>SUM(G115:G132)</f>
        <v>2197</v>
      </c>
      <c r="H114" s="318">
        <f>SUM(H115:H132)</f>
        <v>5982660</v>
      </c>
      <c r="I114" s="163"/>
      <c r="J114" s="163"/>
    </row>
    <row r="115" spans="1:10" ht="15" customHeight="1">
      <c r="A115" s="498" t="s">
        <v>206</v>
      </c>
      <c r="B115" s="492" t="s">
        <v>165</v>
      </c>
      <c r="C115" s="576" t="s">
        <v>99</v>
      </c>
      <c r="D115" s="23">
        <v>1</v>
      </c>
      <c r="E115" s="10" t="s">
        <v>232</v>
      </c>
      <c r="F115" s="251">
        <v>2970</v>
      </c>
      <c r="G115" s="305">
        <v>188</v>
      </c>
      <c r="H115" s="251">
        <f>F115*G115</f>
        <v>558360</v>
      </c>
      <c r="I115" s="116"/>
      <c r="J115" s="116"/>
    </row>
    <row r="116" spans="1:10" ht="34.5" customHeight="1">
      <c r="A116" s="499"/>
      <c r="B116" s="493"/>
      <c r="C116" s="577"/>
      <c r="D116" s="23">
        <v>2</v>
      </c>
      <c r="E116" s="10" t="s">
        <v>233</v>
      </c>
      <c r="F116" s="251">
        <v>2700</v>
      </c>
      <c r="G116" s="305">
        <v>3</v>
      </c>
      <c r="H116" s="251">
        <f>F116*G116</f>
        <v>8100</v>
      </c>
      <c r="I116" s="116"/>
      <c r="J116" s="116"/>
    </row>
    <row r="117" spans="1:10" ht="27.75" customHeight="1">
      <c r="A117" s="499"/>
      <c r="B117" s="493"/>
      <c r="C117" s="577"/>
      <c r="D117" s="23">
        <v>3</v>
      </c>
      <c r="E117" s="10" t="s">
        <v>234</v>
      </c>
      <c r="F117" s="251">
        <v>2700</v>
      </c>
      <c r="G117" s="305">
        <v>1585</v>
      </c>
      <c r="H117" s="251">
        <f>F117*G117</f>
        <v>4279500</v>
      </c>
      <c r="I117" s="116"/>
      <c r="J117" s="116"/>
    </row>
    <row r="118" spans="1:10" ht="32.25" customHeight="1">
      <c r="A118" s="500"/>
      <c r="B118" s="494"/>
      <c r="C118" s="581"/>
      <c r="D118" s="23">
        <v>4</v>
      </c>
      <c r="E118" s="10" t="s">
        <v>235</v>
      </c>
      <c r="F118" s="251">
        <v>2700</v>
      </c>
      <c r="G118" s="305">
        <v>237</v>
      </c>
      <c r="H118" s="251">
        <f>F118*G118</f>
        <v>639900</v>
      </c>
      <c r="I118" s="116"/>
      <c r="J118" s="116"/>
    </row>
    <row r="119" spans="1:10" s="2" customFormat="1" ht="10.5" customHeight="1">
      <c r="A119" s="104"/>
      <c r="B119" s="39"/>
      <c r="C119" s="42"/>
      <c r="D119" s="43"/>
      <c r="E119" s="123"/>
      <c r="F119" s="255"/>
      <c r="G119" s="310"/>
      <c r="H119" s="255"/>
      <c r="I119" s="162"/>
      <c r="J119" s="162"/>
    </row>
    <row r="120" spans="1:10" ht="47.25" customHeight="1">
      <c r="A120" s="498" t="s">
        <v>100</v>
      </c>
      <c r="B120" s="492" t="s">
        <v>166</v>
      </c>
      <c r="C120" s="582" t="s">
        <v>101</v>
      </c>
      <c r="D120" s="23">
        <v>1</v>
      </c>
      <c r="E120" s="10" t="s">
        <v>102</v>
      </c>
      <c r="F120" s="251">
        <v>2700</v>
      </c>
      <c r="G120" s="305">
        <v>92</v>
      </c>
      <c r="H120" s="251">
        <f>F120*G120</f>
        <v>248400</v>
      </c>
      <c r="I120" s="116"/>
      <c r="J120" s="116"/>
    </row>
    <row r="121" spans="1:10" ht="34.5" customHeight="1">
      <c r="A121" s="500"/>
      <c r="B121" s="494"/>
      <c r="C121" s="583"/>
      <c r="D121" s="23">
        <v>2</v>
      </c>
      <c r="E121" s="10" t="s">
        <v>103</v>
      </c>
      <c r="F121" s="251">
        <v>2700</v>
      </c>
      <c r="G121" s="305">
        <v>1</v>
      </c>
      <c r="H121" s="251">
        <f>F121*G121</f>
        <v>2700</v>
      </c>
      <c r="I121" s="116"/>
      <c r="J121" s="116"/>
    </row>
    <row r="122" spans="1:10" s="2" customFormat="1" ht="10.5" customHeight="1">
      <c r="A122" s="104"/>
      <c r="B122" s="39"/>
      <c r="C122" s="42"/>
      <c r="D122" s="43"/>
      <c r="E122" s="123"/>
      <c r="F122" s="255"/>
      <c r="G122" s="310"/>
      <c r="H122" s="255"/>
      <c r="I122" s="162"/>
      <c r="J122" s="162"/>
    </row>
    <row r="123" spans="1:10" ht="66.75" customHeight="1">
      <c r="A123" s="14" t="s">
        <v>104</v>
      </c>
      <c r="B123" s="246" t="s">
        <v>166</v>
      </c>
      <c r="C123" s="242" t="s">
        <v>105</v>
      </c>
      <c r="D123" s="32">
        <v>1</v>
      </c>
      <c r="E123" s="134" t="s">
        <v>106</v>
      </c>
      <c r="F123" s="251">
        <v>2700</v>
      </c>
      <c r="G123" s="308">
        <v>0</v>
      </c>
      <c r="H123" s="251">
        <f>F123*G123</f>
        <v>0</v>
      </c>
      <c r="I123" s="116"/>
      <c r="J123" s="116"/>
    </row>
    <row r="124" spans="1:10" s="2" customFormat="1" ht="10.5" customHeight="1">
      <c r="A124" s="104"/>
      <c r="B124" s="39"/>
      <c r="C124" s="42"/>
      <c r="D124" s="43"/>
      <c r="E124" s="123"/>
      <c r="F124" s="255"/>
      <c r="G124" s="310"/>
      <c r="H124" s="255"/>
      <c r="I124" s="162"/>
      <c r="J124" s="162"/>
    </row>
    <row r="125" spans="1:10" ht="37.5" customHeight="1">
      <c r="A125" s="561" t="s">
        <v>107</v>
      </c>
      <c r="B125" s="492" t="s">
        <v>167</v>
      </c>
      <c r="C125" s="576" t="s">
        <v>108</v>
      </c>
      <c r="D125" s="23">
        <v>1</v>
      </c>
      <c r="E125" s="10" t="s">
        <v>109</v>
      </c>
      <c r="F125" s="251">
        <v>2700</v>
      </c>
      <c r="G125" s="305">
        <v>49</v>
      </c>
      <c r="H125" s="251">
        <f>F125*G125</f>
        <v>132300</v>
      </c>
      <c r="I125" s="116"/>
      <c r="J125" s="116"/>
    </row>
    <row r="126" spans="1:10" ht="36.75" customHeight="1">
      <c r="A126" s="561"/>
      <c r="B126" s="493"/>
      <c r="C126" s="577"/>
      <c r="D126" s="23">
        <v>2</v>
      </c>
      <c r="E126" s="10" t="s">
        <v>110</v>
      </c>
      <c r="F126" s="251">
        <v>2700</v>
      </c>
      <c r="G126" s="305">
        <v>21</v>
      </c>
      <c r="H126" s="251">
        <f>F126*G126</f>
        <v>56700</v>
      </c>
      <c r="I126" s="116"/>
      <c r="J126" s="116"/>
    </row>
    <row r="127" spans="1:10" ht="38.25" customHeight="1">
      <c r="A127" s="561"/>
      <c r="B127" s="494"/>
      <c r="C127" s="581"/>
      <c r="D127" s="23">
        <v>3</v>
      </c>
      <c r="E127" s="10" t="s">
        <v>111</v>
      </c>
      <c r="F127" s="251">
        <v>2700</v>
      </c>
      <c r="G127" s="305">
        <v>16</v>
      </c>
      <c r="H127" s="251">
        <f>F127*G127</f>
        <v>43200</v>
      </c>
      <c r="I127" s="116"/>
      <c r="J127" s="116"/>
    </row>
    <row r="128" spans="1:10" s="2" customFormat="1" ht="10.5" customHeight="1">
      <c r="A128" s="104"/>
      <c r="B128" s="39"/>
      <c r="C128" s="42"/>
      <c r="D128" s="43"/>
      <c r="E128" s="123"/>
      <c r="F128" s="255"/>
      <c r="G128" s="310"/>
      <c r="H128" s="255"/>
      <c r="I128" s="162"/>
      <c r="J128" s="162"/>
    </row>
    <row r="129" spans="1:10" ht="39" customHeight="1">
      <c r="A129" s="498" t="s">
        <v>112</v>
      </c>
      <c r="B129" s="492" t="s">
        <v>166</v>
      </c>
      <c r="C129" s="582" t="s">
        <v>113</v>
      </c>
      <c r="D129" s="23">
        <v>1</v>
      </c>
      <c r="E129" s="10" t="s">
        <v>114</v>
      </c>
      <c r="F129" s="251">
        <v>2700</v>
      </c>
      <c r="G129" s="305">
        <v>4</v>
      </c>
      <c r="H129" s="251">
        <f>F129*G129</f>
        <v>10800</v>
      </c>
      <c r="I129" s="116"/>
      <c r="J129" s="116"/>
    </row>
    <row r="130" spans="1:10" ht="45" customHeight="1">
      <c r="A130" s="500"/>
      <c r="B130" s="494"/>
      <c r="C130" s="583"/>
      <c r="D130" s="23">
        <v>2</v>
      </c>
      <c r="E130" s="10" t="s">
        <v>115</v>
      </c>
      <c r="F130" s="251">
        <v>2700</v>
      </c>
      <c r="G130" s="305">
        <v>1</v>
      </c>
      <c r="H130" s="251">
        <f>F130*G130</f>
        <v>2700</v>
      </c>
      <c r="I130" s="116"/>
      <c r="J130" s="116"/>
    </row>
    <row r="131" spans="1:10" s="2" customFormat="1" ht="10.5" customHeight="1">
      <c r="A131" s="104"/>
      <c r="B131" s="39"/>
      <c r="C131" s="42"/>
      <c r="D131" s="43"/>
      <c r="E131" s="123"/>
      <c r="F131" s="255"/>
      <c r="G131" s="310"/>
      <c r="H131" s="255"/>
      <c r="I131" s="162"/>
      <c r="J131" s="162"/>
    </row>
    <row r="132" spans="1:10" ht="44.25" customHeight="1">
      <c r="A132" s="6" t="s">
        <v>116</v>
      </c>
      <c r="B132" s="11" t="s">
        <v>166</v>
      </c>
      <c r="C132" s="10" t="s">
        <v>117</v>
      </c>
      <c r="D132" s="23">
        <v>1</v>
      </c>
      <c r="E132" s="10" t="s">
        <v>118</v>
      </c>
      <c r="F132" s="251">
        <v>2700</v>
      </c>
      <c r="G132" s="305"/>
      <c r="H132" s="251">
        <f>F132*G132</f>
        <v>0</v>
      </c>
      <c r="I132" s="116"/>
      <c r="J132" s="116"/>
    </row>
    <row r="133" spans="1:10" ht="30.75" customHeight="1">
      <c r="A133" s="9" t="s">
        <v>119</v>
      </c>
      <c r="B133" s="659" t="s">
        <v>171</v>
      </c>
      <c r="C133" s="659"/>
      <c r="D133" s="659"/>
      <c r="E133" s="659"/>
      <c r="F133" s="262"/>
      <c r="G133" s="350">
        <f>SUM(G134:G136)</f>
        <v>73</v>
      </c>
      <c r="H133" s="351">
        <f>SUM(H134:H136)</f>
        <v>1568000</v>
      </c>
      <c r="I133" s="163"/>
      <c r="J133" s="170"/>
    </row>
    <row r="134" spans="1:10" ht="59.25" customHeight="1">
      <c r="A134" s="17" t="s">
        <v>205</v>
      </c>
      <c r="B134" s="504" t="s">
        <v>120</v>
      </c>
      <c r="C134" s="505"/>
      <c r="D134" s="505"/>
      <c r="E134" s="506"/>
      <c r="F134" s="251">
        <v>33600</v>
      </c>
      <c r="G134" s="305">
        <v>33</v>
      </c>
      <c r="H134" s="251">
        <f>F134*G134</f>
        <v>1108800</v>
      </c>
      <c r="I134" s="11" t="s">
        <v>423</v>
      </c>
      <c r="J134" s="236" t="s">
        <v>390</v>
      </c>
    </row>
    <row r="135" spans="1:10" ht="61.5" customHeight="1">
      <c r="A135" s="17" t="s">
        <v>204</v>
      </c>
      <c r="B135" s="501" t="s">
        <v>172</v>
      </c>
      <c r="C135" s="502"/>
      <c r="D135" s="502"/>
      <c r="E135" s="503"/>
      <c r="F135" s="251">
        <v>22400</v>
      </c>
      <c r="G135" s="305">
        <v>1</v>
      </c>
      <c r="H135" s="251">
        <f>F135*G135</f>
        <v>22400</v>
      </c>
      <c r="I135" s="158" t="s">
        <v>422</v>
      </c>
      <c r="J135" s="212" t="s">
        <v>392</v>
      </c>
    </row>
    <row r="136" spans="1:10" ht="63.75" customHeight="1">
      <c r="A136" s="109" t="s">
        <v>315</v>
      </c>
      <c r="B136" s="578" t="s">
        <v>316</v>
      </c>
      <c r="C136" s="579"/>
      <c r="D136" s="579"/>
      <c r="E136" s="580"/>
      <c r="F136" s="251">
        <v>11200</v>
      </c>
      <c r="G136" s="305">
        <v>39</v>
      </c>
      <c r="H136" s="251">
        <f>F136*G136</f>
        <v>436800</v>
      </c>
      <c r="I136" s="168" t="s">
        <v>395</v>
      </c>
      <c r="J136" s="212" t="s">
        <v>392</v>
      </c>
    </row>
    <row r="137" spans="1:10" ht="27" customHeight="1">
      <c r="A137" s="240">
        <v>8</v>
      </c>
      <c r="B137" s="659" t="s">
        <v>168</v>
      </c>
      <c r="C137" s="659"/>
      <c r="D137" s="659"/>
      <c r="E137" s="659"/>
      <c r="F137" s="250"/>
      <c r="G137" s="196">
        <f>SUM(G138:G150)</f>
        <v>3902</v>
      </c>
      <c r="H137" s="250">
        <f>SUM(H138:H150)</f>
        <v>7779521.960000001</v>
      </c>
      <c r="I137" s="172"/>
      <c r="J137" s="208"/>
    </row>
    <row r="138" spans="1:10" ht="35.25" customHeight="1">
      <c r="A138" s="561" t="s">
        <v>219</v>
      </c>
      <c r="B138" s="576" t="s">
        <v>169</v>
      </c>
      <c r="C138" s="576" t="s">
        <v>445</v>
      </c>
      <c r="D138" s="23">
        <v>1</v>
      </c>
      <c r="E138" s="195" t="s">
        <v>239</v>
      </c>
      <c r="F138" s="251">
        <v>2160</v>
      </c>
      <c r="G138" s="305">
        <v>63</v>
      </c>
      <c r="H138" s="251">
        <f>F138*G138</f>
        <v>136080</v>
      </c>
      <c r="I138" s="213" t="s">
        <v>429</v>
      </c>
      <c r="J138" s="214" t="s">
        <v>390</v>
      </c>
    </row>
    <row r="139" spans="1:10" ht="36" customHeight="1">
      <c r="A139" s="561"/>
      <c r="B139" s="577"/>
      <c r="C139" s="577"/>
      <c r="D139" s="23">
        <v>2</v>
      </c>
      <c r="E139" s="195" t="s">
        <v>236</v>
      </c>
      <c r="F139" s="251">
        <v>1998</v>
      </c>
      <c r="G139" s="305">
        <v>800</v>
      </c>
      <c r="H139" s="251">
        <f>F139*G139</f>
        <v>1598400</v>
      </c>
      <c r="I139" s="213" t="s">
        <v>429</v>
      </c>
      <c r="J139" s="214" t="s">
        <v>390</v>
      </c>
    </row>
    <row r="140" spans="1:10" ht="27.75" customHeight="1">
      <c r="A140" s="561"/>
      <c r="B140" s="577"/>
      <c r="C140" s="577"/>
      <c r="D140" s="23">
        <v>3</v>
      </c>
      <c r="E140" s="195" t="s">
        <v>281</v>
      </c>
      <c r="F140" s="251">
        <v>1620</v>
      </c>
      <c r="G140" s="305">
        <v>223</v>
      </c>
      <c r="H140" s="251">
        <f>F140*G140</f>
        <v>361260</v>
      </c>
      <c r="I140" s="213" t="s">
        <v>429</v>
      </c>
      <c r="J140" s="214" t="s">
        <v>390</v>
      </c>
    </row>
    <row r="141" spans="1:10" ht="34.5" customHeight="1">
      <c r="A141" s="561"/>
      <c r="B141" s="577"/>
      <c r="C141" s="577"/>
      <c r="D141" s="23">
        <v>4</v>
      </c>
      <c r="E141" s="195" t="s">
        <v>237</v>
      </c>
      <c r="F141" s="251">
        <v>2133</v>
      </c>
      <c r="G141" s="305">
        <v>43</v>
      </c>
      <c r="H141" s="251">
        <f>F141*G141</f>
        <v>91719</v>
      </c>
      <c r="I141" s="213" t="s">
        <v>429</v>
      </c>
      <c r="J141" s="214" t="s">
        <v>390</v>
      </c>
    </row>
    <row r="142" spans="1:10" ht="32.25" customHeight="1">
      <c r="A142" s="561"/>
      <c r="B142" s="581"/>
      <c r="C142" s="581"/>
      <c r="D142" s="23">
        <v>5</v>
      </c>
      <c r="E142" s="195" t="s">
        <v>238</v>
      </c>
      <c r="F142" s="251">
        <v>1998</v>
      </c>
      <c r="G142" s="305">
        <v>711</v>
      </c>
      <c r="H142" s="251">
        <f>F142*G142</f>
        <v>1420578</v>
      </c>
      <c r="I142" s="213" t="s">
        <v>429</v>
      </c>
      <c r="J142" s="214" t="s">
        <v>390</v>
      </c>
    </row>
    <row r="143" spans="1:10" ht="9.75" customHeight="1">
      <c r="A143" s="667"/>
      <c r="B143" s="667"/>
      <c r="C143" s="667"/>
      <c r="D143" s="667"/>
      <c r="E143" s="667"/>
      <c r="F143" s="330"/>
      <c r="G143" s="331"/>
      <c r="H143" s="331"/>
      <c r="I143" s="331"/>
      <c r="J143" s="332"/>
    </row>
    <row r="144" spans="1:10" ht="22.5" customHeight="1">
      <c r="A144" s="498" t="s">
        <v>218</v>
      </c>
      <c r="B144" s="576" t="s">
        <v>169</v>
      </c>
      <c r="C144" s="576" t="s">
        <v>170</v>
      </c>
      <c r="D144" s="26">
        <v>1</v>
      </c>
      <c r="E144" s="195" t="s">
        <v>121</v>
      </c>
      <c r="F144" s="251">
        <v>2137.5</v>
      </c>
      <c r="G144" s="305">
        <v>240</v>
      </c>
      <c r="H144" s="251">
        <f aca="true" t="shared" si="1" ref="H144:H150">F144*G144</f>
        <v>513000</v>
      </c>
      <c r="I144" s="213" t="s">
        <v>429</v>
      </c>
      <c r="J144" s="214" t="s">
        <v>390</v>
      </c>
    </row>
    <row r="145" spans="1:10" ht="33.75" customHeight="1">
      <c r="A145" s="499"/>
      <c r="B145" s="577"/>
      <c r="C145" s="577"/>
      <c r="D145" s="101">
        <v>2</v>
      </c>
      <c r="E145" s="197" t="s">
        <v>240</v>
      </c>
      <c r="F145" s="251">
        <v>2160</v>
      </c>
      <c r="G145" s="305">
        <v>39</v>
      </c>
      <c r="H145" s="251">
        <f t="shared" si="1"/>
        <v>84240</v>
      </c>
      <c r="I145" s="213" t="s">
        <v>429</v>
      </c>
      <c r="J145" s="214" t="s">
        <v>390</v>
      </c>
    </row>
    <row r="146" spans="1:10" ht="33.75" customHeight="1">
      <c r="A146" s="499"/>
      <c r="B146" s="577"/>
      <c r="C146" s="577"/>
      <c r="D146" s="26">
        <v>3</v>
      </c>
      <c r="E146" s="195" t="s">
        <v>241</v>
      </c>
      <c r="F146" s="251">
        <v>2052</v>
      </c>
      <c r="G146" s="305">
        <v>213</v>
      </c>
      <c r="H146" s="251">
        <f t="shared" si="1"/>
        <v>437076</v>
      </c>
      <c r="I146" s="213" t="s">
        <v>429</v>
      </c>
      <c r="J146" s="214" t="s">
        <v>390</v>
      </c>
    </row>
    <row r="147" spans="1:10" ht="31.5" customHeight="1">
      <c r="A147" s="499"/>
      <c r="B147" s="577"/>
      <c r="C147" s="577"/>
      <c r="D147" s="24">
        <v>4</v>
      </c>
      <c r="E147" s="195" t="s">
        <v>122</v>
      </c>
      <c r="F147" s="251">
        <v>2088</v>
      </c>
      <c r="G147" s="305">
        <v>267</v>
      </c>
      <c r="H147" s="251">
        <f t="shared" si="1"/>
        <v>557496</v>
      </c>
      <c r="I147" s="213" t="s">
        <v>429</v>
      </c>
      <c r="J147" s="214" t="s">
        <v>390</v>
      </c>
    </row>
    <row r="148" spans="1:10" ht="23.25" customHeight="1">
      <c r="A148" s="499"/>
      <c r="B148" s="577"/>
      <c r="C148" s="577"/>
      <c r="D148" s="24">
        <v>5</v>
      </c>
      <c r="E148" s="195" t="s">
        <v>280</v>
      </c>
      <c r="F148" s="251">
        <v>1296</v>
      </c>
      <c r="G148" s="305">
        <v>179</v>
      </c>
      <c r="H148" s="251">
        <f t="shared" si="1"/>
        <v>231984</v>
      </c>
      <c r="I148" s="213" t="s">
        <v>429</v>
      </c>
      <c r="J148" s="214" t="s">
        <v>390</v>
      </c>
    </row>
    <row r="149" spans="1:10" ht="33" customHeight="1">
      <c r="A149" s="499"/>
      <c r="B149" s="577"/>
      <c r="C149" s="577"/>
      <c r="D149" s="102">
        <v>6</v>
      </c>
      <c r="E149" s="197" t="s">
        <v>242</v>
      </c>
      <c r="F149" s="251">
        <v>2154.6</v>
      </c>
      <c r="G149" s="305">
        <v>12</v>
      </c>
      <c r="H149" s="251">
        <f t="shared" si="1"/>
        <v>25855.199999999997</v>
      </c>
      <c r="I149" s="213" t="s">
        <v>429</v>
      </c>
      <c r="J149" s="214" t="s">
        <v>390</v>
      </c>
    </row>
    <row r="150" spans="1:10" ht="36" customHeight="1">
      <c r="A150" s="499"/>
      <c r="B150" s="577"/>
      <c r="C150" s="577"/>
      <c r="D150" s="139">
        <v>7</v>
      </c>
      <c r="E150" s="157" t="s">
        <v>243</v>
      </c>
      <c r="F150" s="251">
        <v>2087.98</v>
      </c>
      <c r="G150" s="305">
        <v>1112</v>
      </c>
      <c r="H150" s="251">
        <f t="shared" si="1"/>
        <v>2321833.7600000002</v>
      </c>
      <c r="I150" s="213" t="s">
        <v>429</v>
      </c>
      <c r="J150" s="214" t="s">
        <v>390</v>
      </c>
    </row>
    <row r="151" spans="1:10" ht="27.75" customHeight="1">
      <c r="A151" s="15" t="s">
        <v>273</v>
      </c>
      <c r="B151" s="659" t="s">
        <v>274</v>
      </c>
      <c r="C151" s="659"/>
      <c r="D151" s="659"/>
      <c r="E151" s="659"/>
      <c r="F151" s="254"/>
      <c r="G151" s="309">
        <f>G152</f>
        <v>225</v>
      </c>
      <c r="H151" s="254">
        <f>H152</f>
        <v>31275</v>
      </c>
      <c r="I151" s="167"/>
      <c r="J151" s="227" t="s">
        <v>392</v>
      </c>
    </row>
    <row r="152" spans="1:10" ht="15" customHeight="1">
      <c r="A152" s="33"/>
      <c r="B152" s="153"/>
      <c r="C152" s="153"/>
      <c r="D152" s="153"/>
      <c r="E152" s="153"/>
      <c r="F152" s="251">
        <v>139</v>
      </c>
      <c r="G152" s="305">
        <v>225</v>
      </c>
      <c r="H152" s="251">
        <f>F152*G152</f>
        <v>31275</v>
      </c>
      <c r="I152" s="116"/>
      <c r="J152" s="159"/>
    </row>
    <row r="153" spans="1:10" ht="24">
      <c r="A153" s="240">
        <v>10</v>
      </c>
      <c r="B153" s="659" t="s">
        <v>173</v>
      </c>
      <c r="C153" s="659"/>
      <c r="D153" s="659"/>
      <c r="E153" s="659"/>
      <c r="F153" s="262"/>
      <c r="G153" s="318">
        <f>SUM(G154:G158)</f>
        <v>83</v>
      </c>
      <c r="H153" s="318">
        <f>SUM(H154:H158)</f>
        <v>72224</v>
      </c>
      <c r="I153" s="163"/>
      <c r="J153" s="227" t="s">
        <v>392</v>
      </c>
    </row>
    <row r="154" spans="1:10" ht="22.5" customHeight="1">
      <c r="A154" s="13" t="s">
        <v>123</v>
      </c>
      <c r="B154" s="584" t="s">
        <v>277</v>
      </c>
      <c r="C154" s="584"/>
      <c r="D154" s="584"/>
      <c r="E154" s="584"/>
      <c r="F154" s="251">
        <v>440</v>
      </c>
      <c r="G154" s="305">
        <v>35</v>
      </c>
      <c r="H154" s="251">
        <f>F154*G154</f>
        <v>15400</v>
      </c>
      <c r="I154" s="116"/>
      <c r="J154" s="116"/>
    </row>
    <row r="155" spans="1:10" ht="15">
      <c r="A155" s="13" t="s">
        <v>220</v>
      </c>
      <c r="B155" s="584" t="s">
        <v>278</v>
      </c>
      <c r="C155" s="584"/>
      <c r="D155" s="584"/>
      <c r="E155" s="584"/>
      <c r="F155" s="251">
        <v>440</v>
      </c>
      <c r="G155" s="305">
        <v>7</v>
      </c>
      <c r="H155" s="251">
        <f>F155*G155</f>
        <v>3080</v>
      </c>
      <c r="I155" s="116"/>
      <c r="J155" s="116"/>
    </row>
    <row r="156" spans="1:10" ht="21.75" customHeight="1">
      <c r="A156" s="13" t="s">
        <v>221</v>
      </c>
      <c r="B156" s="584" t="s">
        <v>279</v>
      </c>
      <c r="C156" s="584"/>
      <c r="D156" s="584"/>
      <c r="E156" s="584"/>
      <c r="F156" s="251">
        <v>612</v>
      </c>
      <c r="G156" s="305">
        <v>12</v>
      </c>
      <c r="H156" s="251">
        <f>F156*G156</f>
        <v>7344</v>
      </c>
      <c r="I156" s="116"/>
      <c r="J156" s="116"/>
    </row>
    <row r="157" spans="1:10" ht="15.75" customHeight="1">
      <c r="A157" s="13" t="s">
        <v>222</v>
      </c>
      <c r="B157" s="584" t="s">
        <v>199</v>
      </c>
      <c r="C157" s="584"/>
      <c r="D157" s="584"/>
      <c r="E157" s="584"/>
      <c r="F157" s="251">
        <v>1231</v>
      </c>
      <c r="G157" s="305">
        <v>20</v>
      </c>
      <c r="H157" s="251">
        <f>F157*G157</f>
        <v>24620</v>
      </c>
      <c r="I157" s="116"/>
      <c r="J157" s="116"/>
    </row>
    <row r="158" spans="1:10" ht="21.75" customHeight="1">
      <c r="A158" s="13" t="s">
        <v>223</v>
      </c>
      <c r="B158" s="584" t="s">
        <v>200</v>
      </c>
      <c r="C158" s="584"/>
      <c r="D158" s="584"/>
      <c r="E158" s="584"/>
      <c r="F158" s="251">
        <v>2420</v>
      </c>
      <c r="G158" s="305">
        <v>9</v>
      </c>
      <c r="H158" s="251">
        <f>F158*G158</f>
        <v>21780</v>
      </c>
      <c r="I158" s="116"/>
      <c r="J158" s="116"/>
    </row>
    <row r="159" spans="1:10" ht="24.75" customHeight="1">
      <c r="A159" s="240">
        <v>11</v>
      </c>
      <c r="B159" s="659" t="s">
        <v>244</v>
      </c>
      <c r="C159" s="659"/>
      <c r="D159" s="659"/>
      <c r="E159" s="659"/>
      <c r="F159" s="262"/>
      <c r="G159" s="318">
        <f>SUM(G160:G161)</f>
        <v>280</v>
      </c>
      <c r="H159" s="262">
        <f>SUM(H160:H161)</f>
        <v>302400</v>
      </c>
      <c r="I159" s="163"/>
      <c r="J159" s="224" t="s">
        <v>392</v>
      </c>
    </row>
    <row r="160" spans="1:10" ht="24.75" customHeight="1">
      <c r="A160" s="574">
        <v>11</v>
      </c>
      <c r="B160" s="575" t="s">
        <v>245</v>
      </c>
      <c r="C160" s="575"/>
      <c r="D160" s="23">
        <v>1</v>
      </c>
      <c r="E160" s="10" t="s">
        <v>174</v>
      </c>
      <c r="F160" s="251">
        <v>1080</v>
      </c>
      <c r="G160" s="305">
        <v>159</v>
      </c>
      <c r="H160" s="251">
        <f>F160*G160</f>
        <v>171720</v>
      </c>
      <c r="I160" s="116"/>
      <c r="J160" s="116"/>
    </row>
    <row r="161" spans="1:10" ht="21" customHeight="1">
      <c r="A161" s="574"/>
      <c r="B161" s="575"/>
      <c r="C161" s="575"/>
      <c r="D161" s="23">
        <v>2</v>
      </c>
      <c r="E161" s="10" t="s">
        <v>175</v>
      </c>
      <c r="F161" s="251">
        <v>1080</v>
      </c>
      <c r="G161" s="305">
        <v>121</v>
      </c>
      <c r="H161" s="251">
        <f>F161*G161</f>
        <v>130680</v>
      </c>
      <c r="I161" s="116"/>
      <c r="J161" s="116"/>
    </row>
    <row r="162" spans="1:10" ht="30" customHeight="1">
      <c r="A162" s="240">
        <v>12</v>
      </c>
      <c r="B162" s="659" t="s">
        <v>176</v>
      </c>
      <c r="C162" s="659"/>
      <c r="D162" s="659"/>
      <c r="E162" s="659"/>
      <c r="F162" s="262"/>
      <c r="G162" s="318">
        <f>SUM(G163:G175)</f>
        <v>416</v>
      </c>
      <c r="H162" s="262">
        <f>SUM(H163:H175)</f>
        <v>2427739</v>
      </c>
      <c r="I162" s="163"/>
      <c r="J162" s="224" t="s">
        <v>392</v>
      </c>
    </row>
    <row r="163" spans="1:10" ht="34.5" customHeight="1">
      <c r="A163" s="498" t="s">
        <v>224</v>
      </c>
      <c r="B163" s="510" t="s">
        <v>193</v>
      </c>
      <c r="C163" s="511"/>
      <c r="D163" s="23">
        <v>1</v>
      </c>
      <c r="E163" s="10" t="s">
        <v>194</v>
      </c>
      <c r="F163" s="251">
        <v>5994</v>
      </c>
      <c r="G163" s="305">
        <v>267</v>
      </c>
      <c r="H163" s="251">
        <f>F163*G163</f>
        <v>1600398</v>
      </c>
      <c r="I163" s="116"/>
      <c r="J163" s="116"/>
    </row>
    <row r="164" spans="1:10" ht="34.5" customHeight="1">
      <c r="A164" s="499"/>
      <c r="B164" s="512"/>
      <c r="C164" s="513"/>
      <c r="D164" s="23">
        <v>2</v>
      </c>
      <c r="E164" s="10" t="s">
        <v>195</v>
      </c>
      <c r="F164" s="251">
        <v>5200</v>
      </c>
      <c r="G164" s="305">
        <v>1</v>
      </c>
      <c r="H164" s="251">
        <f>F164*G164</f>
        <v>5200</v>
      </c>
      <c r="I164" s="116"/>
      <c r="J164" s="116"/>
    </row>
    <row r="165" spans="1:10" ht="21" customHeight="1">
      <c r="A165" s="499"/>
      <c r="B165" s="514"/>
      <c r="C165" s="515"/>
      <c r="D165" s="25">
        <v>3</v>
      </c>
      <c r="E165" s="10" t="s">
        <v>282</v>
      </c>
      <c r="F165" s="251">
        <v>3729</v>
      </c>
      <c r="G165" s="305">
        <v>29</v>
      </c>
      <c r="H165" s="251">
        <f>F165*G165</f>
        <v>108141</v>
      </c>
      <c r="I165" s="116"/>
      <c r="J165" s="116"/>
    </row>
    <row r="166" spans="1:10" ht="15">
      <c r="A166" s="667"/>
      <c r="B166" s="667"/>
      <c r="C166" s="667"/>
      <c r="D166" s="667"/>
      <c r="E166" s="667"/>
      <c r="F166" s="330"/>
      <c r="G166" s="331"/>
      <c r="H166" s="331"/>
      <c r="I166" s="331"/>
      <c r="J166" s="332"/>
    </row>
    <row r="167" spans="1:10" ht="27" customHeight="1">
      <c r="A167" s="498" t="s">
        <v>225</v>
      </c>
      <c r="B167" s="510" t="s">
        <v>246</v>
      </c>
      <c r="C167" s="511"/>
      <c r="D167" s="23">
        <v>1</v>
      </c>
      <c r="E167" s="134" t="s">
        <v>124</v>
      </c>
      <c r="F167" s="251">
        <v>6000</v>
      </c>
      <c r="G167" s="305">
        <v>47</v>
      </c>
      <c r="H167" s="251">
        <f aca="true" t="shared" si="2" ref="H167:H175">F167*G167</f>
        <v>282000</v>
      </c>
      <c r="I167" s="116"/>
      <c r="J167" s="116"/>
    </row>
    <row r="168" spans="1:10" ht="38.25" customHeight="1">
      <c r="A168" s="499"/>
      <c r="B168" s="512"/>
      <c r="C168" s="513"/>
      <c r="D168" s="23">
        <v>2</v>
      </c>
      <c r="E168" s="10" t="s">
        <v>125</v>
      </c>
      <c r="F168" s="251">
        <v>6000</v>
      </c>
      <c r="G168" s="305">
        <v>3</v>
      </c>
      <c r="H168" s="251">
        <f t="shared" si="2"/>
        <v>18000</v>
      </c>
      <c r="I168" s="116"/>
      <c r="J168" s="116"/>
    </row>
    <row r="169" spans="1:10" ht="18.75" customHeight="1">
      <c r="A169" s="499"/>
      <c r="B169" s="512"/>
      <c r="C169" s="513"/>
      <c r="D169" s="23">
        <v>3</v>
      </c>
      <c r="E169" s="10" t="s">
        <v>283</v>
      </c>
      <c r="F169" s="251">
        <v>6000</v>
      </c>
      <c r="G169" s="305">
        <v>7</v>
      </c>
      <c r="H169" s="251">
        <f t="shared" si="2"/>
        <v>42000</v>
      </c>
      <c r="I169" s="116"/>
      <c r="J169" s="116"/>
    </row>
    <row r="170" spans="1:10" ht="27.75" customHeight="1">
      <c r="A170" s="499"/>
      <c r="B170" s="512"/>
      <c r="C170" s="513"/>
      <c r="D170" s="23">
        <v>4</v>
      </c>
      <c r="E170" s="10" t="s">
        <v>126</v>
      </c>
      <c r="F170" s="251">
        <v>6000</v>
      </c>
      <c r="G170" s="305">
        <v>28</v>
      </c>
      <c r="H170" s="251">
        <f t="shared" si="2"/>
        <v>168000</v>
      </c>
      <c r="I170" s="116"/>
      <c r="J170" s="116"/>
    </row>
    <row r="171" spans="1:10" ht="37.5" customHeight="1">
      <c r="A171" s="499"/>
      <c r="B171" s="512"/>
      <c r="C171" s="513"/>
      <c r="D171" s="23">
        <v>5</v>
      </c>
      <c r="E171" s="10" t="s">
        <v>127</v>
      </c>
      <c r="F171" s="251">
        <v>6000</v>
      </c>
      <c r="G171" s="308">
        <v>0</v>
      </c>
      <c r="H171" s="251">
        <f t="shared" si="2"/>
        <v>0</v>
      </c>
      <c r="I171" s="116"/>
      <c r="J171" s="116"/>
    </row>
    <row r="172" spans="1:10" ht="22.5" customHeight="1">
      <c r="A172" s="499"/>
      <c r="B172" s="512"/>
      <c r="C172" s="513"/>
      <c r="D172" s="23">
        <v>6</v>
      </c>
      <c r="E172" s="10" t="s">
        <v>284</v>
      </c>
      <c r="F172" s="251">
        <v>6000</v>
      </c>
      <c r="G172" s="305">
        <v>7</v>
      </c>
      <c r="H172" s="251">
        <f t="shared" si="2"/>
        <v>42000</v>
      </c>
      <c r="I172" s="116"/>
      <c r="J172" s="116"/>
    </row>
    <row r="173" spans="1:10" ht="34.5" customHeight="1">
      <c r="A173" s="499"/>
      <c r="B173" s="512"/>
      <c r="C173" s="513"/>
      <c r="D173" s="27">
        <v>7</v>
      </c>
      <c r="E173" s="60" t="s">
        <v>128</v>
      </c>
      <c r="F173" s="251">
        <v>6000</v>
      </c>
      <c r="G173" s="305">
        <v>20</v>
      </c>
      <c r="H173" s="251">
        <f t="shared" si="2"/>
        <v>120000</v>
      </c>
      <c r="I173" s="116"/>
      <c r="J173" s="116"/>
    </row>
    <row r="174" spans="1:10" ht="41.25" customHeight="1">
      <c r="A174" s="499"/>
      <c r="B174" s="512"/>
      <c r="C174" s="513"/>
      <c r="D174" s="23">
        <v>8</v>
      </c>
      <c r="E174" s="134" t="s">
        <v>201</v>
      </c>
      <c r="F174" s="251">
        <v>6000</v>
      </c>
      <c r="G174" s="305">
        <v>3</v>
      </c>
      <c r="H174" s="251">
        <f t="shared" si="2"/>
        <v>18000</v>
      </c>
      <c r="I174" s="116"/>
      <c r="J174" s="116"/>
    </row>
    <row r="175" spans="1:10" ht="15">
      <c r="A175" s="500"/>
      <c r="B175" s="514"/>
      <c r="C175" s="515"/>
      <c r="D175" s="23">
        <v>9</v>
      </c>
      <c r="E175" s="10" t="s">
        <v>285</v>
      </c>
      <c r="F175" s="251">
        <v>6000</v>
      </c>
      <c r="G175" s="305">
        <v>4</v>
      </c>
      <c r="H175" s="251">
        <f t="shared" si="2"/>
        <v>24000</v>
      </c>
      <c r="I175" s="116"/>
      <c r="J175" s="116"/>
    </row>
    <row r="176" spans="1:10" ht="21" customHeight="1">
      <c r="A176" s="240">
        <v>13</v>
      </c>
      <c r="B176" s="659" t="s">
        <v>247</v>
      </c>
      <c r="C176" s="659"/>
      <c r="D176" s="659"/>
      <c r="E176" s="659"/>
      <c r="F176" s="256"/>
      <c r="G176" s="196">
        <f>SUM(G177:G179)</f>
        <v>3</v>
      </c>
      <c r="H176" s="250">
        <f>SUM(H177:H179)</f>
        <v>390000</v>
      </c>
      <c r="I176" s="172"/>
      <c r="J176" s="230"/>
    </row>
    <row r="177" spans="1:10" ht="28.5" customHeight="1">
      <c r="A177" s="563">
        <v>13</v>
      </c>
      <c r="B177" s="565" t="s">
        <v>446</v>
      </c>
      <c r="C177" s="566"/>
      <c r="D177" s="23">
        <v>1</v>
      </c>
      <c r="E177" s="10" t="s">
        <v>177</v>
      </c>
      <c r="F177" s="251">
        <v>130000</v>
      </c>
      <c r="G177" s="305">
        <v>3</v>
      </c>
      <c r="H177" s="251">
        <f>F177*G177</f>
        <v>390000</v>
      </c>
      <c r="I177" s="213" t="s">
        <v>429</v>
      </c>
      <c r="J177" s="214" t="s">
        <v>390</v>
      </c>
    </row>
    <row r="178" spans="1:10" ht="27" customHeight="1">
      <c r="A178" s="564"/>
      <c r="B178" s="567"/>
      <c r="C178" s="568"/>
      <c r="D178" s="23">
        <v>2</v>
      </c>
      <c r="E178" s="10" t="s">
        <v>178</v>
      </c>
      <c r="F178" s="251">
        <v>106962</v>
      </c>
      <c r="G178" s="308">
        <v>0</v>
      </c>
      <c r="H178" s="251">
        <f>F178*G178</f>
        <v>0</v>
      </c>
      <c r="I178" s="213" t="s">
        <v>429</v>
      </c>
      <c r="J178" s="214" t="s">
        <v>390</v>
      </c>
    </row>
    <row r="179" spans="1:10" ht="34.5" customHeight="1">
      <c r="A179" s="564"/>
      <c r="B179" s="569"/>
      <c r="C179" s="570"/>
      <c r="D179" s="23">
        <v>3</v>
      </c>
      <c r="E179" s="10" t="s">
        <v>179</v>
      </c>
      <c r="F179" s="251">
        <v>130000</v>
      </c>
      <c r="G179" s="308">
        <v>0</v>
      </c>
      <c r="H179" s="251">
        <f>F179*G179</f>
        <v>0</v>
      </c>
      <c r="I179" s="213" t="s">
        <v>429</v>
      </c>
      <c r="J179" s="214" t="s">
        <v>390</v>
      </c>
    </row>
    <row r="180" spans="1:10" ht="15">
      <c r="A180" s="240">
        <v>14</v>
      </c>
      <c r="B180" s="669" t="s">
        <v>180</v>
      </c>
      <c r="C180" s="669"/>
      <c r="D180" s="669"/>
      <c r="E180" s="669"/>
      <c r="F180" s="256"/>
      <c r="G180" s="191">
        <f>SUM(G181:G183)</f>
        <v>176</v>
      </c>
      <c r="H180" s="256">
        <f>SUM(H181:H183)</f>
        <v>7128000</v>
      </c>
      <c r="I180" s="228"/>
      <c r="J180" s="229"/>
    </row>
    <row r="181" spans="1:10" ht="34.5" customHeight="1">
      <c r="A181" s="574">
        <v>14</v>
      </c>
      <c r="B181" s="510" t="s">
        <v>447</v>
      </c>
      <c r="C181" s="511"/>
      <c r="D181" s="23">
        <v>1</v>
      </c>
      <c r="E181" s="10" t="s">
        <v>181</v>
      </c>
      <c r="F181" s="251">
        <v>40500</v>
      </c>
      <c r="G181" s="305">
        <v>48</v>
      </c>
      <c r="H181" s="251">
        <f>F181*G181</f>
        <v>1944000</v>
      </c>
      <c r="I181" s="213" t="s">
        <v>429</v>
      </c>
      <c r="J181" s="214" t="s">
        <v>390</v>
      </c>
    </row>
    <row r="182" spans="1:10" ht="27" customHeight="1">
      <c r="A182" s="574"/>
      <c r="B182" s="512"/>
      <c r="C182" s="513"/>
      <c r="D182" s="23">
        <v>2</v>
      </c>
      <c r="E182" s="10" t="s">
        <v>129</v>
      </c>
      <c r="F182" s="251">
        <v>40500</v>
      </c>
      <c r="G182" s="305">
        <v>128</v>
      </c>
      <c r="H182" s="251">
        <f>F182*G182</f>
        <v>5184000</v>
      </c>
      <c r="I182" s="213" t="s">
        <v>429</v>
      </c>
      <c r="J182" s="214" t="s">
        <v>390</v>
      </c>
    </row>
    <row r="183" spans="1:10" ht="24">
      <c r="A183" s="574"/>
      <c r="B183" s="514"/>
      <c r="C183" s="515"/>
      <c r="D183" s="23">
        <v>3</v>
      </c>
      <c r="E183" s="134" t="s">
        <v>130</v>
      </c>
      <c r="F183" s="251">
        <v>40500</v>
      </c>
      <c r="G183" s="308">
        <v>0</v>
      </c>
      <c r="H183" s="251">
        <f>F183*G183</f>
        <v>0</v>
      </c>
      <c r="I183" s="213" t="s">
        <v>429</v>
      </c>
      <c r="J183" s="214" t="s">
        <v>390</v>
      </c>
    </row>
    <row r="184" spans="1:10" ht="27" customHeight="1">
      <c r="A184" s="18">
        <v>15</v>
      </c>
      <c r="B184" s="670" t="s">
        <v>248</v>
      </c>
      <c r="C184" s="670"/>
      <c r="D184" s="670"/>
      <c r="E184" s="670"/>
      <c r="F184" s="262"/>
      <c r="G184" s="318">
        <f>SUM(G185:G199)</f>
        <v>565</v>
      </c>
      <c r="H184" s="262">
        <f>SUM(H185:H199)</f>
        <v>1955076.8</v>
      </c>
      <c r="I184" s="163"/>
      <c r="J184" s="224" t="s">
        <v>392</v>
      </c>
    </row>
    <row r="185" spans="1:10" ht="21" customHeight="1">
      <c r="A185" s="498" t="s">
        <v>323</v>
      </c>
      <c r="B185" s="557" t="s">
        <v>324</v>
      </c>
      <c r="C185" s="559" t="s">
        <v>325</v>
      </c>
      <c r="D185" s="28">
        <v>1</v>
      </c>
      <c r="E185" s="61" t="s">
        <v>182</v>
      </c>
      <c r="F185" s="251">
        <v>8000</v>
      </c>
      <c r="G185" s="305">
        <v>65</v>
      </c>
      <c r="H185" s="251">
        <f>F185*G185</f>
        <v>520000</v>
      </c>
      <c r="I185" s="116"/>
      <c r="J185" s="116"/>
    </row>
    <row r="186" spans="1:10" ht="51.75" customHeight="1">
      <c r="A186" s="499"/>
      <c r="B186" s="558"/>
      <c r="C186" s="560"/>
      <c r="D186" s="29">
        <v>2</v>
      </c>
      <c r="E186" s="142" t="s">
        <v>183</v>
      </c>
      <c r="F186" s="251">
        <v>8000</v>
      </c>
      <c r="G186" s="305">
        <v>4</v>
      </c>
      <c r="H186" s="251">
        <f>F186*G186</f>
        <v>32000</v>
      </c>
      <c r="I186" s="116"/>
      <c r="J186" s="116"/>
    </row>
    <row r="187" spans="1:10" s="145" customFormat="1" ht="6.75" customHeight="1">
      <c r="A187" s="243"/>
      <c r="B187" s="35"/>
      <c r="C187" s="35"/>
      <c r="D187" s="36"/>
      <c r="E187" s="35"/>
      <c r="F187" s="330"/>
      <c r="G187" s="331"/>
      <c r="H187" s="331"/>
      <c r="I187" s="331"/>
      <c r="J187" s="332"/>
    </row>
    <row r="188" spans="1:10" s="126" customFormat="1" ht="15">
      <c r="A188" s="561" t="s">
        <v>326</v>
      </c>
      <c r="B188" s="562" t="s">
        <v>318</v>
      </c>
      <c r="C188" s="562" t="s">
        <v>319</v>
      </c>
      <c r="D188" s="143">
        <v>1</v>
      </c>
      <c r="E188" s="144" t="s">
        <v>184</v>
      </c>
      <c r="F188" s="251">
        <v>2200</v>
      </c>
      <c r="G188" s="308">
        <v>0</v>
      </c>
      <c r="H188" s="251">
        <f aca="true" t="shared" si="3" ref="H188:H193">F188*G188</f>
        <v>0</v>
      </c>
      <c r="I188" s="161"/>
      <c r="J188" s="161"/>
    </row>
    <row r="189" spans="1:10" s="126" customFormat="1" ht="15">
      <c r="A189" s="561"/>
      <c r="B189" s="562"/>
      <c r="C189" s="562"/>
      <c r="D189" s="28">
        <v>2</v>
      </c>
      <c r="E189" s="61" t="s">
        <v>185</v>
      </c>
      <c r="F189" s="251">
        <v>10000</v>
      </c>
      <c r="G189" s="305">
        <v>41</v>
      </c>
      <c r="H189" s="251">
        <f t="shared" si="3"/>
        <v>410000</v>
      </c>
      <c r="I189" s="161"/>
      <c r="J189" s="161"/>
    </row>
    <row r="190" spans="1:10" s="126" customFormat="1" ht="15">
      <c r="A190" s="561"/>
      <c r="B190" s="562"/>
      <c r="C190" s="562"/>
      <c r="D190" s="28">
        <v>3</v>
      </c>
      <c r="E190" s="31" t="s">
        <v>186</v>
      </c>
      <c r="F190" s="251">
        <v>10000</v>
      </c>
      <c r="G190" s="305">
        <v>32</v>
      </c>
      <c r="H190" s="251">
        <f t="shared" si="3"/>
        <v>320000</v>
      </c>
      <c r="I190" s="161"/>
      <c r="J190" s="161"/>
    </row>
    <row r="191" spans="1:10" s="126" customFormat="1" ht="15">
      <c r="A191" s="561"/>
      <c r="B191" s="562"/>
      <c r="C191" s="562"/>
      <c r="D191" s="28">
        <v>4</v>
      </c>
      <c r="E191" s="61" t="s">
        <v>317</v>
      </c>
      <c r="F191" s="251">
        <v>1575</v>
      </c>
      <c r="G191" s="308">
        <v>0</v>
      </c>
      <c r="H191" s="251">
        <f t="shared" si="3"/>
        <v>0</v>
      </c>
      <c r="I191" s="161"/>
      <c r="J191" s="161"/>
    </row>
    <row r="192" spans="1:10" s="126" customFormat="1" ht="15">
      <c r="A192" s="561"/>
      <c r="B192" s="562"/>
      <c r="C192" s="562"/>
      <c r="D192" s="28">
        <v>5</v>
      </c>
      <c r="E192" s="61" t="s">
        <v>322</v>
      </c>
      <c r="F192" s="251">
        <v>1035</v>
      </c>
      <c r="G192" s="308">
        <v>0</v>
      </c>
      <c r="H192" s="251">
        <f t="shared" si="3"/>
        <v>0</v>
      </c>
      <c r="I192" s="161"/>
      <c r="J192" s="161"/>
    </row>
    <row r="193" spans="1:10" s="126" customFormat="1" ht="15">
      <c r="A193" s="561"/>
      <c r="B193" s="562"/>
      <c r="C193" s="562"/>
      <c r="D193" s="28">
        <v>6</v>
      </c>
      <c r="E193" s="61" t="s">
        <v>321</v>
      </c>
      <c r="F193" s="251">
        <v>1595.2</v>
      </c>
      <c r="G193" s="305">
        <v>9</v>
      </c>
      <c r="H193" s="251">
        <f t="shared" si="3"/>
        <v>14356.800000000001</v>
      </c>
      <c r="I193" s="161"/>
      <c r="J193" s="161"/>
    </row>
    <row r="194" spans="1:10" ht="4.5" customHeight="1">
      <c r="A194" s="243"/>
      <c r="B194" s="35"/>
      <c r="C194" s="35"/>
      <c r="D194" s="36"/>
      <c r="E194" s="35"/>
      <c r="F194" s="330"/>
      <c r="G194" s="331"/>
      <c r="H194" s="331"/>
      <c r="I194" s="331"/>
      <c r="J194" s="332"/>
    </row>
    <row r="195" spans="1:10" ht="135">
      <c r="A195" s="6" t="s">
        <v>327</v>
      </c>
      <c r="B195" s="140" t="s">
        <v>328</v>
      </c>
      <c r="C195" s="668" t="s">
        <v>329</v>
      </c>
      <c r="D195" s="668"/>
      <c r="E195" s="668"/>
      <c r="F195" s="251">
        <v>10000</v>
      </c>
      <c r="G195" s="305">
        <v>29</v>
      </c>
      <c r="H195" s="251">
        <f>F195*G195</f>
        <v>290000</v>
      </c>
      <c r="I195" s="116"/>
      <c r="J195" s="116"/>
    </row>
    <row r="196" spans="1:10" ht="5.25" customHeight="1">
      <c r="A196" s="667"/>
      <c r="B196" s="667"/>
      <c r="C196" s="667"/>
      <c r="D196" s="667"/>
      <c r="E196" s="667"/>
      <c r="F196" s="330"/>
      <c r="G196" s="331"/>
      <c r="H196" s="331"/>
      <c r="I196" s="331"/>
      <c r="J196" s="332"/>
    </row>
    <row r="197" spans="1:10" ht="135">
      <c r="A197" s="6" t="s">
        <v>330</v>
      </c>
      <c r="B197" s="31" t="s">
        <v>331</v>
      </c>
      <c r="C197" s="668" t="s">
        <v>332</v>
      </c>
      <c r="D197" s="668"/>
      <c r="E197" s="668"/>
      <c r="F197" s="251">
        <v>10000</v>
      </c>
      <c r="G197" s="305">
        <v>17</v>
      </c>
      <c r="H197" s="251">
        <f>F197*G197</f>
        <v>170000</v>
      </c>
      <c r="I197" s="116"/>
      <c r="J197" s="116"/>
    </row>
    <row r="198" spans="1:10" ht="10.5" customHeight="1">
      <c r="A198" s="667"/>
      <c r="B198" s="667"/>
      <c r="C198" s="667"/>
      <c r="D198" s="667"/>
      <c r="E198" s="667"/>
      <c r="F198" s="330"/>
      <c r="G198" s="331"/>
      <c r="H198" s="331"/>
      <c r="I198" s="331"/>
      <c r="J198" s="332"/>
    </row>
    <row r="199" spans="1:10" ht="31.5" customHeight="1">
      <c r="A199" s="6" t="s">
        <v>226</v>
      </c>
      <c r="B199" s="555" t="s">
        <v>202</v>
      </c>
      <c r="C199" s="556"/>
      <c r="D199" s="54">
        <v>1</v>
      </c>
      <c r="E199" s="62" t="s">
        <v>333</v>
      </c>
      <c r="F199" s="251">
        <v>540</v>
      </c>
      <c r="G199" s="305">
        <v>368</v>
      </c>
      <c r="H199" s="251">
        <f>F199*G199</f>
        <v>198720</v>
      </c>
      <c r="I199" s="116"/>
      <c r="J199" s="116"/>
    </row>
    <row r="200" spans="1:10" ht="15.75">
      <c r="A200" s="245">
        <v>16</v>
      </c>
      <c r="B200" s="662" t="s">
        <v>450</v>
      </c>
      <c r="C200" s="662"/>
      <c r="D200" s="662"/>
      <c r="E200" s="662"/>
      <c r="F200" s="256"/>
      <c r="G200" s="191">
        <f>SUM(G201:G215)</f>
        <v>2153</v>
      </c>
      <c r="H200" s="256">
        <f>SUM(H201:H215)</f>
        <v>5237835.2</v>
      </c>
      <c r="I200" s="165" t="s">
        <v>391</v>
      </c>
      <c r="J200" s="164"/>
    </row>
    <row r="201" spans="1:10" ht="29.25" customHeight="1">
      <c r="A201" s="546" t="s">
        <v>310</v>
      </c>
      <c r="B201" s="548" t="s">
        <v>448</v>
      </c>
      <c r="C201" s="549"/>
      <c r="D201" s="32">
        <v>1</v>
      </c>
      <c r="E201" s="174" t="s">
        <v>364</v>
      </c>
      <c r="F201" s="251">
        <v>1439.6</v>
      </c>
      <c r="G201" s="305">
        <v>69</v>
      </c>
      <c r="H201" s="251">
        <f>F201*G201</f>
        <v>99332.4</v>
      </c>
      <c r="I201" s="213" t="s">
        <v>429</v>
      </c>
      <c r="J201" s="214" t="s">
        <v>390</v>
      </c>
    </row>
    <row r="202" spans="1:10" ht="24">
      <c r="A202" s="546"/>
      <c r="B202" s="550"/>
      <c r="C202" s="551"/>
      <c r="D202" s="32">
        <v>2</v>
      </c>
      <c r="E202" s="174" t="s">
        <v>365</v>
      </c>
      <c r="F202" s="251">
        <v>1460.88</v>
      </c>
      <c r="G202" s="305">
        <v>37</v>
      </c>
      <c r="H202" s="251">
        <f>F202*G202</f>
        <v>54052.560000000005</v>
      </c>
      <c r="I202" s="213" t="s">
        <v>429</v>
      </c>
      <c r="J202" s="214" t="s">
        <v>390</v>
      </c>
    </row>
    <row r="203" spans="1:10" ht="30">
      <c r="A203" s="546"/>
      <c r="B203" s="550"/>
      <c r="C203" s="551"/>
      <c r="D203" s="125">
        <v>3</v>
      </c>
      <c r="E203" s="174" t="s">
        <v>366</v>
      </c>
      <c r="F203" s="251">
        <v>1461.88</v>
      </c>
      <c r="G203" s="305">
        <v>33</v>
      </c>
      <c r="H203" s="251">
        <f>F203*G203</f>
        <v>48242.04</v>
      </c>
      <c r="I203" s="213" t="s">
        <v>429</v>
      </c>
      <c r="J203" s="214" t="s">
        <v>390</v>
      </c>
    </row>
    <row r="204" spans="1:10" ht="30">
      <c r="A204" s="546"/>
      <c r="B204" s="550"/>
      <c r="C204" s="551"/>
      <c r="D204" s="125">
        <v>4</v>
      </c>
      <c r="E204" s="174" t="s">
        <v>367</v>
      </c>
      <c r="F204" s="251">
        <v>3200</v>
      </c>
      <c r="G204" s="305">
        <v>25</v>
      </c>
      <c r="H204" s="251">
        <f>F204*G204</f>
        <v>80000</v>
      </c>
      <c r="I204" s="213" t="s">
        <v>429</v>
      </c>
      <c r="J204" s="214" t="s">
        <v>390</v>
      </c>
    </row>
    <row r="205" spans="1:10" ht="30">
      <c r="A205" s="547"/>
      <c r="B205" s="552"/>
      <c r="C205" s="553"/>
      <c r="D205" s="141">
        <v>5</v>
      </c>
      <c r="E205" s="183" t="s">
        <v>368</v>
      </c>
      <c r="F205" s="251">
        <v>5699</v>
      </c>
      <c r="G205" s="305">
        <v>40</v>
      </c>
      <c r="H205" s="251">
        <f>F205*G205</f>
        <v>227960</v>
      </c>
      <c r="I205" s="213" t="s">
        <v>429</v>
      </c>
      <c r="J205" s="214" t="s">
        <v>390</v>
      </c>
    </row>
    <row r="206" spans="1:10" ht="15">
      <c r="A206" s="154"/>
      <c r="B206" s="155"/>
      <c r="C206" s="119"/>
      <c r="D206" s="119"/>
      <c r="E206" s="120"/>
      <c r="F206" s="263"/>
      <c r="G206" s="319"/>
      <c r="H206" s="263"/>
      <c r="I206" s="120"/>
      <c r="J206" s="120"/>
    </row>
    <row r="207" spans="1:10" ht="30" customHeight="1">
      <c r="A207" s="547" t="s">
        <v>311</v>
      </c>
      <c r="B207" s="548" t="s">
        <v>449</v>
      </c>
      <c r="C207" s="549"/>
      <c r="D207" s="231">
        <v>1</v>
      </c>
      <c r="E207" s="232" t="s">
        <v>369</v>
      </c>
      <c r="F207" s="251">
        <v>2396</v>
      </c>
      <c r="G207" s="305">
        <v>315</v>
      </c>
      <c r="H207" s="251">
        <f aca="true" t="shared" si="4" ref="H207:H212">F207*G207</f>
        <v>754740</v>
      </c>
      <c r="I207" s="213" t="s">
        <v>429</v>
      </c>
      <c r="J207" s="214" t="s">
        <v>390</v>
      </c>
    </row>
    <row r="208" spans="1:10" ht="30">
      <c r="A208" s="554"/>
      <c r="B208" s="550"/>
      <c r="C208" s="551"/>
      <c r="D208" s="125">
        <v>2</v>
      </c>
      <c r="E208" s="174" t="s">
        <v>370</v>
      </c>
      <c r="F208" s="251">
        <v>2806.4</v>
      </c>
      <c r="G208" s="305">
        <v>23</v>
      </c>
      <c r="H208" s="251">
        <f t="shared" si="4"/>
        <v>64547.200000000004</v>
      </c>
      <c r="I208" s="213" t="s">
        <v>429</v>
      </c>
      <c r="J208" s="214" t="s">
        <v>390</v>
      </c>
    </row>
    <row r="209" spans="1:10" ht="30">
      <c r="A209" s="554"/>
      <c r="B209" s="550"/>
      <c r="C209" s="551"/>
      <c r="D209" s="125">
        <v>3</v>
      </c>
      <c r="E209" s="174" t="s">
        <v>371</v>
      </c>
      <c r="F209" s="251">
        <v>2400</v>
      </c>
      <c r="G209" s="305">
        <v>307</v>
      </c>
      <c r="H209" s="251">
        <f t="shared" si="4"/>
        <v>736800</v>
      </c>
      <c r="I209" s="213" t="s">
        <v>429</v>
      </c>
      <c r="J209" s="214" t="s">
        <v>390</v>
      </c>
    </row>
    <row r="210" spans="1:10" ht="30">
      <c r="A210" s="554"/>
      <c r="B210" s="550"/>
      <c r="C210" s="551"/>
      <c r="D210" s="125">
        <v>4</v>
      </c>
      <c r="E210" s="174" t="s">
        <v>372</v>
      </c>
      <c r="F210" s="251">
        <v>2811</v>
      </c>
      <c r="G210" s="305">
        <v>51</v>
      </c>
      <c r="H210" s="251">
        <f t="shared" si="4"/>
        <v>143361</v>
      </c>
      <c r="I210" s="213" t="s">
        <v>429</v>
      </c>
      <c r="J210" s="214" t="s">
        <v>390</v>
      </c>
    </row>
    <row r="211" spans="1:10" ht="30">
      <c r="A211" s="554"/>
      <c r="B211" s="550"/>
      <c r="C211" s="551"/>
      <c r="D211" s="125">
        <v>5</v>
      </c>
      <c r="E211" s="174" t="s">
        <v>373</v>
      </c>
      <c r="F211" s="251">
        <v>2400</v>
      </c>
      <c r="G211" s="305">
        <v>16</v>
      </c>
      <c r="H211" s="251">
        <f t="shared" si="4"/>
        <v>38400</v>
      </c>
      <c r="I211" s="213" t="s">
        <v>429</v>
      </c>
      <c r="J211" s="214" t="s">
        <v>390</v>
      </c>
    </row>
    <row r="212" spans="1:10" ht="30" customHeight="1">
      <c r="A212" s="184"/>
      <c r="B212" s="550"/>
      <c r="C212" s="551"/>
      <c r="D212" s="125">
        <v>6</v>
      </c>
      <c r="E212" s="174" t="s">
        <v>374</v>
      </c>
      <c r="F212" s="251">
        <v>2811</v>
      </c>
      <c r="G212" s="308">
        <v>0</v>
      </c>
      <c r="H212" s="251">
        <f t="shared" si="4"/>
        <v>0</v>
      </c>
      <c r="I212" s="213" t="s">
        <v>429</v>
      </c>
      <c r="J212" s="214" t="s">
        <v>390</v>
      </c>
    </row>
    <row r="213" spans="1:10" ht="15">
      <c r="A213" s="120"/>
      <c r="B213" s="120"/>
      <c r="C213" s="120"/>
      <c r="D213" s="120"/>
      <c r="E213" s="120"/>
      <c r="F213" s="263"/>
      <c r="G213" s="319"/>
      <c r="H213" s="263"/>
      <c r="I213" s="120"/>
      <c r="J213" s="120"/>
    </row>
    <row r="214" spans="1:10" ht="43.5" customHeight="1">
      <c r="A214" s="186">
        <v>16.3</v>
      </c>
      <c r="B214" s="663" t="s">
        <v>401</v>
      </c>
      <c r="C214" s="664"/>
      <c r="D214" s="187">
        <v>1</v>
      </c>
      <c r="E214" s="199" t="s">
        <v>434</v>
      </c>
      <c r="F214" s="251">
        <v>2400</v>
      </c>
      <c r="G214" s="305">
        <v>1129</v>
      </c>
      <c r="H214" s="251">
        <f>F214*G214</f>
        <v>2709600</v>
      </c>
      <c r="I214" s="213" t="s">
        <v>429</v>
      </c>
      <c r="J214" s="214" t="s">
        <v>390</v>
      </c>
    </row>
    <row r="215" spans="1:10" ht="30">
      <c r="A215" s="185"/>
      <c r="B215" s="665"/>
      <c r="C215" s="666"/>
      <c r="D215" s="187">
        <v>2</v>
      </c>
      <c r="E215" s="199" t="s">
        <v>435</v>
      </c>
      <c r="F215" s="251">
        <v>2600</v>
      </c>
      <c r="G215" s="305">
        <v>108</v>
      </c>
      <c r="H215" s="251">
        <f>F215*G215</f>
        <v>280800</v>
      </c>
      <c r="I215" s="213" t="s">
        <v>429</v>
      </c>
      <c r="J215" s="214" t="s">
        <v>390</v>
      </c>
    </row>
    <row r="216" spans="1:10" ht="24">
      <c r="A216" s="245">
        <v>17</v>
      </c>
      <c r="B216" s="662" t="s">
        <v>314</v>
      </c>
      <c r="C216" s="662"/>
      <c r="D216" s="662"/>
      <c r="E216" s="662"/>
      <c r="F216" s="262"/>
      <c r="G216" s="318">
        <f>SUM(G217:G218)</f>
        <v>356</v>
      </c>
      <c r="H216" s="262">
        <f>SUM(H217:H218)</f>
        <v>162534.24</v>
      </c>
      <c r="I216" s="163"/>
      <c r="J216" s="224" t="s">
        <v>392</v>
      </c>
    </row>
    <row r="217" spans="1:10" ht="30.75">
      <c r="A217" s="527">
        <v>17</v>
      </c>
      <c r="B217" s="529" t="s">
        <v>312</v>
      </c>
      <c r="C217" s="530" t="s">
        <v>320</v>
      </c>
      <c r="D217" s="32">
        <v>1</v>
      </c>
      <c r="E217" s="111" t="s">
        <v>336</v>
      </c>
      <c r="F217" s="264">
        <v>451.44</v>
      </c>
      <c r="G217" s="320">
        <v>276</v>
      </c>
      <c r="H217" s="251">
        <f>F217*G217</f>
        <v>124597.44</v>
      </c>
      <c r="I217" s="116"/>
      <c r="J217" s="116"/>
    </row>
    <row r="218" spans="1:10" ht="70.5" customHeight="1">
      <c r="A218" s="528"/>
      <c r="B218" s="529"/>
      <c r="C218" s="531"/>
      <c r="D218" s="32">
        <v>2</v>
      </c>
      <c r="E218" s="111" t="s">
        <v>313</v>
      </c>
      <c r="F218" s="264">
        <v>474.21</v>
      </c>
      <c r="G218" s="320">
        <v>80</v>
      </c>
      <c r="H218" s="251">
        <f>F218*G218</f>
        <v>37936.799999999996</v>
      </c>
      <c r="I218" s="116"/>
      <c r="J218" s="116"/>
    </row>
    <row r="219" spans="1:10" ht="15">
      <c r="A219" s="154"/>
      <c r="B219" s="155"/>
      <c r="C219" s="119"/>
      <c r="D219" s="119"/>
      <c r="E219" s="120"/>
      <c r="F219" s="263"/>
      <c r="G219" s="319"/>
      <c r="H219" s="263"/>
      <c r="I219" s="120"/>
      <c r="J219" s="120"/>
    </row>
    <row r="220" spans="1:10" s="136" customFormat="1" ht="27.75" customHeight="1">
      <c r="A220" s="245">
        <v>18</v>
      </c>
      <c r="B220" s="489" t="s">
        <v>451</v>
      </c>
      <c r="C220" s="490"/>
      <c r="D220" s="490"/>
      <c r="E220" s="491"/>
      <c r="F220" s="265"/>
      <c r="G220" s="321">
        <f>SUM(G222:G228)</f>
        <v>5</v>
      </c>
      <c r="H220" s="265">
        <f>SUM(H222:H228)</f>
        <v>172375</v>
      </c>
      <c r="I220" s="189"/>
      <c r="J220" s="198"/>
    </row>
    <row r="221" spans="1:10" ht="11.25" customHeight="1">
      <c r="A221" s="154"/>
      <c r="B221" s="155"/>
      <c r="C221" s="119"/>
      <c r="D221" s="119"/>
      <c r="E221" s="209"/>
      <c r="F221" s="266"/>
      <c r="G221" s="322"/>
      <c r="H221" s="266"/>
      <c r="I221" s="209"/>
      <c r="J221" s="209"/>
    </row>
    <row r="222" spans="1:10" s="136" customFormat="1" ht="102" customHeight="1">
      <c r="A222" s="135" t="s">
        <v>344</v>
      </c>
      <c r="B222" s="174" t="s">
        <v>410</v>
      </c>
      <c r="C222" s="197" t="s">
        <v>360</v>
      </c>
      <c r="D222" s="32">
        <v>1</v>
      </c>
      <c r="E222" s="174" t="s">
        <v>361</v>
      </c>
      <c r="F222" s="264">
        <v>34475</v>
      </c>
      <c r="G222" s="320">
        <v>5</v>
      </c>
      <c r="H222" s="251">
        <f>F222*G222</f>
        <v>172375</v>
      </c>
      <c r="I222" s="213" t="s">
        <v>429</v>
      </c>
      <c r="J222" s="214" t="s">
        <v>390</v>
      </c>
    </row>
    <row r="223" spans="1:10" ht="15">
      <c r="A223" s="154"/>
      <c r="B223" s="155"/>
      <c r="C223" s="119"/>
      <c r="D223" s="119"/>
      <c r="E223" s="120"/>
      <c r="F223" s="267"/>
      <c r="G223" s="323"/>
      <c r="H223" s="267"/>
      <c r="I223" s="120"/>
      <c r="J223" s="120"/>
    </row>
    <row r="224" spans="1:10" ht="75" customHeight="1">
      <c r="A224" s="652" t="s">
        <v>402</v>
      </c>
      <c r="B224" s="654" t="s">
        <v>452</v>
      </c>
      <c r="C224" s="656" t="s">
        <v>409</v>
      </c>
      <c r="D224" s="271">
        <v>1</v>
      </c>
      <c r="E224" s="272" t="s">
        <v>411</v>
      </c>
      <c r="F224" s="273" t="s">
        <v>407</v>
      </c>
      <c r="G224" s="324" t="s">
        <v>408</v>
      </c>
      <c r="H224" s="251"/>
      <c r="I224" s="233" t="s">
        <v>424</v>
      </c>
      <c r="J224" s="280" t="s">
        <v>390</v>
      </c>
    </row>
    <row r="225" spans="1:10" ht="49.5" customHeight="1">
      <c r="A225" s="653"/>
      <c r="B225" s="655"/>
      <c r="C225" s="657"/>
      <c r="D225" s="271">
        <v>2</v>
      </c>
      <c r="E225" s="272" t="s">
        <v>412</v>
      </c>
      <c r="F225" s="273" t="s">
        <v>407</v>
      </c>
      <c r="G225" s="324" t="s">
        <v>408</v>
      </c>
      <c r="H225" s="251"/>
      <c r="I225" s="233" t="s">
        <v>424</v>
      </c>
      <c r="J225" s="280" t="s">
        <v>390</v>
      </c>
    </row>
    <row r="226" spans="1:10" ht="15">
      <c r="A226" s="194"/>
      <c r="B226" s="274"/>
      <c r="C226" s="275"/>
      <c r="D226" s="276"/>
      <c r="E226" s="277"/>
      <c r="F226" s="278"/>
      <c r="G226" s="325"/>
      <c r="H226" s="278"/>
      <c r="I226" s="173"/>
      <c r="J226" s="281"/>
    </row>
    <row r="227" spans="1:10" ht="37.5" customHeight="1">
      <c r="A227" s="652" t="s">
        <v>413</v>
      </c>
      <c r="B227" s="654" t="s">
        <v>452</v>
      </c>
      <c r="C227" s="656" t="s">
        <v>414</v>
      </c>
      <c r="D227" s="271">
        <v>1</v>
      </c>
      <c r="E227" s="279" t="s">
        <v>415</v>
      </c>
      <c r="F227" s="273" t="s">
        <v>407</v>
      </c>
      <c r="G227" s="324" t="s">
        <v>408</v>
      </c>
      <c r="H227" s="251"/>
      <c r="I227" s="233" t="s">
        <v>424</v>
      </c>
      <c r="J227" s="280" t="s">
        <v>390</v>
      </c>
    </row>
    <row r="228" spans="1:10" ht="46.5" customHeight="1">
      <c r="A228" s="653"/>
      <c r="B228" s="655"/>
      <c r="C228" s="657"/>
      <c r="D228" s="271">
        <v>2</v>
      </c>
      <c r="E228" s="279" t="s">
        <v>416</v>
      </c>
      <c r="F228" s="273" t="s">
        <v>407</v>
      </c>
      <c r="G228" s="324" t="s">
        <v>408</v>
      </c>
      <c r="H228" s="251"/>
      <c r="I228" s="233" t="s">
        <v>424</v>
      </c>
      <c r="J228" s="280" t="s">
        <v>390</v>
      </c>
    </row>
    <row r="229" spans="1:10" s="136" customFormat="1" ht="29.25" customHeight="1">
      <c r="A229" s="192">
        <v>19</v>
      </c>
      <c r="B229" s="658" t="s">
        <v>351</v>
      </c>
      <c r="C229" s="659"/>
      <c r="D229" s="659"/>
      <c r="E229" s="659"/>
      <c r="F229" s="262"/>
      <c r="G229" s="318">
        <f>SUM(G230:G238)</f>
        <v>640</v>
      </c>
      <c r="H229" s="262">
        <f>SUM(H230:H238)</f>
        <v>12840</v>
      </c>
      <c r="I229" s="163"/>
      <c r="J229" s="210" t="s">
        <v>425</v>
      </c>
    </row>
    <row r="230" spans="1:10" s="136" customFormat="1" ht="43.5" customHeight="1">
      <c r="A230" s="546" t="s">
        <v>345</v>
      </c>
      <c r="B230" s="660" t="s">
        <v>363</v>
      </c>
      <c r="C230" s="549"/>
      <c r="D230" s="193">
        <v>1</v>
      </c>
      <c r="E230" s="188" t="s">
        <v>382</v>
      </c>
      <c r="F230" s="264">
        <v>0.5</v>
      </c>
      <c r="G230" s="308">
        <v>0</v>
      </c>
      <c r="H230" s="251">
        <f>F230*G230</f>
        <v>0</v>
      </c>
      <c r="I230" s="639" t="s">
        <v>384</v>
      </c>
      <c r="J230" s="137"/>
    </row>
    <row r="231" spans="1:10" s="136" customFormat="1" ht="48.75" customHeight="1">
      <c r="A231" s="546"/>
      <c r="B231" s="661"/>
      <c r="C231" s="553"/>
      <c r="D231" s="193">
        <v>2</v>
      </c>
      <c r="E231" s="188" t="s">
        <v>383</v>
      </c>
      <c r="F231" s="264">
        <v>96</v>
      </c>
      <c r="G231" s="324">
        <v>40</v>
      </c>
      <c r="H231" s="251">
        <f>F231*G231</f>
        <v>3840</v>
      </c>
      <c r="I231" s="640"/>
      <c r="J231" s="137"/>
    </row>
    <row r="232" spans="1:10" ht="18.75">
      <c r="A232" s="154"/>
      <c r="B232" s="155"/>
      <c r="C232" s="177" t="s">
        <v>396</v>
      </c>
      <c r="D232" s="121"/>
      <c r="E232" s="120"/>
      <c r="F232" s="263">
        <v>15</v>
      </c>
      <c r="G232" s="352">
        <v>600</v>
      </c>
      <c r="H232" s="333">
        <f>F232*G232</f>
        <v>9000</v>
      </c>
      <c r="I232" s="120"/>
      <c r="J232" s="120"/>
    </row>
    <row r="233" spans="1:10" ht="27.75" customHeight="1">
      <c r="A233" s="641" t="s">
        <v>376</v>
      </c>
      <c r="B233" s="644" t="s">
        <v>375</v>
      </c>
      <c r="C233" s="645"/>
      <c r="D233" s="175">
        <v>1</v>
      </c>
      <c r="E233" s="176" t="s">
        <v>380</v>
      </c>
      <c r="F233" s="264">
        <v>5.26</v>
      </c>
      <c r="G233" s="320" t="s">
        <v>408</v>
      </c>
      <c r="H233" s="300"/>
      <c r="I233" s="650" t="s">
        <v>384</v>
      </c>
      <c r="J233" s="116"/>
    </row>
    <row r="234" spans="1:10" ht="24" customHeight="1">
      <c r="A234" s="642"/>
      <c r="B234" s="646"/>
      <c r="C234" s="647"/>
      <c r="D234" s="175">
        <v>2</v>
      </c>
      <c r="E234" s="176" t="s">
        <v>378</v>
      </c>
      <c r="F234" s="264">
        <v>3.42</v>
      </c>
      <c r="G234" s="320" t="s">
        <v>408</v>
      </c>
      <c r="H234" s="301"/>
      <c r="I234" s="651"/>
      <c r="J234" s="116"/>
    </row>
    <row r="235" spans="1:10" ht="35.25" customHeight="1">
      <c r="A235" s="643"/>
      <c r="B235" s="648"/>
      <c r="C235" s="649"/>
      <c r="D235" s="175">
        <v>3</v>
      </c>
      <c r="E235" s="176" t="s">
        <v>379</v>
      </c>
      <c r="F235" s="264">
        <v>6.32</v>
      </c>
      <c r="G235" s="320" t="s">
        <v>408</v>
      </c>
      <c r="H235" s="301"/>
      <c r="I235" s="651"/>
      <c r="J235" s="116"/>
    </row>
    <row r="236" spans="1:10" s="136" customFormat="1" ht="30" customHeight="1">
      <c r="A236" s="641" t="s">
        <v>377</v>
      </c>
      <c r="B236" s="644" t="s">
        <v>375</v>
      </c>
      <c r="C236" s="645"/>
      <c r="D236" s="175">
        <v>1</v>
      </c>
      <c r="E236" s="176" t="s">
        <v>380</v>
      </c>
      <c r="F236" s="264">
        <v>5.26</v>
      </c>
      <c r="G236" s="320" t="s">
        <v>408</v>
      </c>
      <c r="H236" s="301"/>
      <c r="I236" s="651"/>
      <c r="J236" s="137"/>
    </row>
    <row r="237" spans="1:10" s="136" customFormat="1" ht="30" customHeight="1">
      <c r="A237" s="642"/>
      <c r="B237" s="646"/>
      <c r="C237" s="647"/>
      <c r="D237" s="175">
        <v>2</v>
      </c>
      <c r="E237" s="176" t="s">
        <v>378</v>
      </c>
      <c r="F237" s="264">
        <v>3.42</v>
      </c>
      <c r="G237" s="320" t="s">
        <v>408</v>
      </c>
      <c r="H237" s="301"/>
      <c r="I237" s="651"/>
      <c r="J237" s="137"/>
    </row>
    <row r="238" spans="1:10" s="136" customFormat="1" ht="30" customHeight="1">
      <c r="A238" s="643"/>
      <c r="B238" s="648"/>
      <c r="C238" s="649"/>
      <c r="D238" s="175">
        <v>3</v>
      </c>
      <c r="E238" s="176" t="s">
        <v>381</v>
      </c>
      <c r="F238" s="264">
        <v>6.32</v>
      </c>
      <c r="G238" s="320" t="s">
        <v>408</v>
      </c>
      <c r="H238" s="301"/>
      <c r="I238" s="651"/>
      <c r="J238" s="137"/>
    </row>
    <row r="239" spans="1:10" ht="78.75" customHeight="1">
      <c r="A239" s="190">
        <v>20</v>
      </c>
      <c r="B239" s="626" t="s">
        <v>426</v>
      </c>
      <c r="C239" s="626"/>
      <c r="D239" s="626"/>
      <c r="E239" s="626"/>
      <c r="F239" s="262"/>
      <c r="G239" s="318">
        <f>SUM(G240:G246)</f>
        <v>200</v>
      </c>
      <c r="H239" s="262">
        <f>SUM(H240:H246)</f>
        <v>288000</v>
      </c>
      <c r="I239" s="234" t="s">
        <v>400</v>
      </c>
      <c r="J239" s="224" t="s">
        <v>392</v>
      </c>
    </row>
    <row r="240" spans="1:10" s="286" customFormat="1" ht="45" customHeight="1">
      <c r="A240" s="627" t="s">
        <v>453</v>
      </c>
      <c r="B240" s="633" t="s">
        <v>427</v>
      </c>
      <c r="C240" s="282" t="s">
        <v>397</v>
      </c>
      <c r="D240" s="283">
        <v>1</v>
      </c>
      <c r="E240" s="284" t="s">
        <v>456</v>
      </c>
      <c r="F240" s="631">
        <v>1440</v>
      </c>
      <c r="G240" s="637">
        <v>180</v>
      </c>
      <c r="H240" s="631">
        <f>G240*F240</f>
        <v>259200</v>
      </c>
      <c r="I240" s="283"/>
      <c r="J240" s="283"/>
    </row>
    <row r="241" spans="1:10" s="286" customFormat="1" ht="30">
      <c r="A241" s="628"/>
      <c r="B241" s="634"/>
      <c r="C241" s="282" t="s">
        <v>397</v>
      </c>
      <c r="D241" s="283">
        <v>2</v>
      </c>
      <c r="E241" s="284" t="s">
        <v>457</v>
      </c>
      <c r="F241" s="636"/>
      <c r="G241" s="638"/>
      <c r="H241" s="632"/>
      <c r="I241" s="283"/>
      <c r="J241" s="283"/>
    </row>
    <row r="242" spans="1:10" s="286" customFormat="1" ht="30">
      <c r="A242" s="629"/>
      <c r="B242" s="635"/>
      <c r="C242" s="282" t="s">
        <v>397</v>
      </c>
      <c r="D242" s="283">
        <v>3</v>
      </c>
      <c r="E242" s="284" t="s">
        <v>398</v>
      </c>
      <c r="F242" s="285"/>
      <c r="G242" s="340"/>
      <c r="H242" s="285"/>
      <c r="I242" s="283"/>
      <c r="J242" s="283"/>
    </row>
    <row r="243" spans="1:10" s="286" customFormat="1" ht="15">
      <c r="A243" s="287"/>
      <c r="B243" s="288"/>
      <c r="C243" s="289"/>
      <c r="D243" s="290"/>
      <c r="E243" s="291"/>
      <c r="F243" s="292"/>
      <c r="G243" s="341"/>
      <c r="H243" s="292"/>
      <c r="I243" s="291"/>
      <c r="J243" s="291"/>
    </row>
    <row r="244" spans="1:10" s="286" customFormat="1" ht="30" customHeight="1">
      <c r="A244" s="627" t="s">
        <v>454</v>
      </c>
      <c r="B244" s="633" t="s">
        <v>427</v>
      </c>
      <c r="C244" s="282" t="s">
        <v>458</v>
      </c>
      <c r="D244" s="283">
        <v>1</v>
      </c>
      <c r="E244" s="284" t="s">
        <v>459</v>
      </c>
      <c r="F244" s="631">
        <v>1440</v>
      </c>
      <c r="G244" s="637">
        <v>20</v>
      </c>
      <c r="H244" s="631">
        <f>F244*G244</f>
        <v>28800</v>
      </c>
      <c r="I244" s="283"/>
      <c r="J244" s="283"/>
    </row>
    <row r="245" spans="1:10" s="286" customFormat="1" ht="30">
      <c r="A245" s="628"/>
      <c r="B245" s="634"/>
      <c r="C245" s="282" t="s">
        <v>458</v>
      </c>
      <c r="D245" s="283">
        <v>2</v>
      </c>
      <c r="E245" s="284" t="s">
        <v>460</v>
      </c>
      <c r="F245" s="636"/>
      <c r="G245" s="638"/>
      <c r="H245" s="632"/>
      <c r="I245" s="283"/>
      <c r="J245" s="283"/>
    </row>
    <row r="246" spans="1:10" s="286" customFormat="1" ht="30">
      <c r="A246" s="629"/>
      <c r="B246" s="635"/>
      <c r="C246" s="282" t="s">
        <v>458</v>
      </c>
      <c r="D246" s="283">
        <v>3</v>
      </c>
      <c r="E246" s="284" t="s">
        <v>399</v>
      </c>
      <c r="F246" s="285"/>
      <c r="G246" s="326"/>
      <c r="H246" s="285"/>
      <c r="I246" s="283"/>
      <c r="J246" s="283"/>
    </row>
    <row r="247" spans="1:10" ht="49.5" customHeight="1">
      <c r="A247" s="190">
        <v>21</v>
      </c>
      <c r="B247" s="626" t="s">
        <v>403</v>
      </c>
      <c r="C247" s="626"/>
      <c r="D247" s="626"/>
      <c r="E247" s="626"/>
      <c r="F247" s="262"/>
      <c r="G247" s="262">
        <f>SUM(G248:G250)</f>
        <v>0</v>
      </c>
      <c r="H247" s="262">
        <f>SUM(H248:H250)</f>
        <v>0</v>
      </c>
      <c r="I247" s="182"/>
      <c r="J247" s="224" t="s">
        <v>392</v>
      </c>
    </row>
    <row r="248" spans="1:10" s="286" customFormat="1" ht="30">
      <c r="A248" s="627" t="s">
        <v>455</v>
      </c>
      <c r="B248" s="282" t="s">
        <v>404</v>
      </c>
      <c r="C248" s="282" t="s">
        <v>309</v>
      </c>
      <c r="D248" s="283">
        <v>1</v>
      </c>
      <c r="E248" s="284" t="s">
        <v>405</v>
      </c>
      <c r="F248" s="293" t="s">
        <v>407</v>
      </c>
      <c r="G248" s="328" t="s">
        <v>408</v>
      </c>
      <c r="H248" s="293"/>
      <c r="I248" s="283"/>
      <c r="J248" s="283"/>
    </row>
    <row r="249" spans="1:10" s="286" customFormat="1" ht="15">
      <c r="A249" s="628"/>
      <c r="B249" s="288"/>
      <c r="C249" s="289"/>
      <c r="D249" s="290"/>
      <c r="E249" s="291"/>
      <c r="F249" s="292"/>
      <c r="G249" s="327"/>
      <c r="H249" s="292"/>
      <c r="I249" s="291"/>
      <c r="J249" s="291"/>
    </row>
    <row r="250" spans="1:10" s="286" customFormat="1" ht="30">
      <c r="A250" s="629"/>
      <c r="B250" s="282" t="s">
        <v>404</v>
      </c>
      <c r="C250" s="282" t="s">
        <v>406</v>
      </c>
      <c r="D250" s="283">
        <v>1</v>
      </c>
      <c r="E250" s="284" t="s">
        <v>405</v>
      </c>
      <c r="F250" s="293" t="s">
        <v>407</v>
      </c>
      <c r="G250" s="328" t="s">
        <v>408</v>
      </c>
      <c r="H250" s="293"/>
      <c r="I250" s="283"/>
      <c r="J250" s="283"/>
    </row>
    <row r="251" spans="1:10" ht="15">
      <c r="A251" s="178"/>
      <c r="B251" s="179"/>
      <c r="C251" s="180"/>
      <c r="D251" s="180"/>
      <c r="E251" s="181"/>
      <c r="F251" s="268"/>
      <c r="G251" s="329"/>
      <c r="H251" s="268"/>
      <c r="I251" s="180"/>
      <c r="J251" s="180"/>
    </row>
    <row r="252" ht="15">
      <c r="A252" s="235" t="s">
        <v>432</v>
      </c>
    </row>
    <row r="253" spans="1:2" ht="26.25" customHeight="1">
      <c r="A253" s="235" t="s">
        <v>249</v>
      </c>
      <c r="B253" s="237" t="s">
        <v>436</v>
      </c>
    </row>
    <row r="254" spans="1:5" ht="45.75" customHeight="1">
      <c r="A254" s="235" t="s">
        <v>251</v>
      </c>
      <c r="B254" s="630" t="s">
        <v>437</v>
      </c>
      <c r="C254" s="630"/>
      <c r="D254" s="630"/>
      <c r="E254" s="630"/>
    </row>
  </sheetData>
  <sheetProtection/>
  <autoFilter ref="A1:G239"/>
  <mergeCells count="162">
    <mergeCell ref="A2:C2"/>
    <mergeCell ref="A3:J3"/>
    <mergeCell ref="A4:J4"/>
    <mergeCell ref="B8:E8"/>
    <mergeCell ref="A9:A12"/>
    <mergeCell ref="B9:B12"/>
    <mergeCell ref="C9:C12"/>
    <mergeCell ref="A14:A18"/>
    <mergeCell ref="B14:B18"/>
    <mergeCell ref="C14:C18"/>
    <mergeCell ref="A20:A21"/>
    <mergeCell ref="B20:B21"/>
    <mergeCell ref="C20:C21"/>
    <mergeCell ref="A23:A25"/>
    <mergeCell ref="B23:B25"/>
    <mergeCell ref="C23:C25"/>
    <mergeCell ref="B26:E26"/>
    <mergeCell ref="A27:A29"/>
    <mergeCell ref="B27:B29"/>
    <mergeCell ref="C27:C29"/>
    <mergeCell ref="B30:E30"/>
    <mergeCell ref="A31:A34"/>
    <mergeCell ref="B31:B34"/>
    <mergeCell ref="C31:C34"/>
    <mergeCell ref="A36:A37"/>
    <mergeCell ref="B36:B37"/>
    <mergeCell ref="C36:C37"/>
    <mergeCell ref="A39:A41"/>
    <mergeCell ref="B39:B41"/>
    <mergeCell ref="C39:C41"/>
    <mergeCell ref="B42:E42"/>
    <mergeCell ref="C43:C52"/>
    <mergeCell ref="A44:A49"/>
    <mergeCell ref="B44:B52"/>
    <mergeCell ref="A55:A56"/>
    <mergeCell ref="B55:B56"/>
    <mergeCell ref="C55:C56"/>
    <mergeCell ref="A58:A62"/>
    <mergeCell ref="B58:B63"/>
    <mergeCell ref="C58:C63"/>
    <mergeCell ref="C71:E71"/>
    <mergeCell ref="C75:E75"/>
    <mergeCell ref="A77:A79"/>
    <mergeCell ref="B77:B79"/>
    <mergeCell ref="A81:A83"/>
    <mergeCell ref="B81:B83"/>
    <mergeCell ref="B85:E85"/>
    <mergeCell ref="B88:E88"/>
    <mergeCell ref="A89:A92"/>
    <mergeCell ref="B89:B92"/>
    <mergeCell ref="C89:C92"/>
    <mergeCell ref="A94:A96"/>
    <mergeCell ref="B94:B96"/>
    <mergeCell ref="C94:C96"/>
    <mergeCell ref="A98:A100"/>
    <mergeCell ref="B98:B100"/>
    <mergeCell ref="C98:C100"/>
    <mergeCell ref="A104:A107"/>
    <mergeCell ref="B104:B107"/>
    <mergeCell ref="C104:C107"/>
    <mergeCell ref="A109:A111"/>
    <mergeCell ref="B109:B111"/>
    <mergeCell ref="C109:C111"/>
    <mergeCell ref="B114:E114"/>
    <mergeCell ref="A115:A118"/>
    <mergeCell ref="B115:B118"/>
    <mergeCell ref="C115:C118"/>
    <mergeCell ref="A120:A121"/>
    <mergeCell ref="B120:B121"/>
    <mergeCell ref="C120:C121"/>
    <mergeCell ref="A125:A127"/>
    <mergeCell ref="B125:B127"/>
    <mergeCell ref="C125:C127"/>
    <mergeCell ref="A143:E143"/>
    <mergeCell ref="A129:A130"/>
    <mergeCell ref="B129:B130"/>
    <mergeCell ref="C129:C130"/>
    <mergeCell ref="B133:E133"/>
    <mergeCell ref="B134:E134"/>
    <mergeCell ref="B135:E135"/>
    <mergeCell ref="A144:A150"/>
    <mergeCell ref="B144:B150"/>
    <mergeCell ref="C144:C150"/>
    <mergeCell ref="B151:E151"/>
    <mergeCell ref="B153:E153"/>
    <mergeCell ref="B136:E136"/>
    <mergeCell ref="B137:E137"/>
    <mergeCell ref="A138:A142"/>
    <mergeCell ref="B138:B142"/>
    <mergeCell ref="C138:C142"/>
    <mergeCell ref="A166:E166"/>
    <mergeCell ref="B154:E154"/>
    <mergeCell ref="B155:E155"/>
    <mergeCell ref="B156:E156"/>
    <mergeCell ref="B157:E157"/>
    <mergeCell ref="B158:E158"/>
    <mergeCell ref="B159:E159"/>
    <mergeCell ref="A167:A175"/>
    <mergeCell ref="B167:C175"/>
    <mergeCell ref="B176:E176"/>
    <mergeCell ref="A177:A179"/>
    <mergeCell ref="B177:C179"/>
    <mergeCell ref="A160:A161"/>
    <mergeCell ref="B160:C161"/>
    <mergeCell ref="B162:E162"/>
    <mergeCell ref="A163:A165"/>
    <mergeCell ref="B163:C165"/>
    <mergeCell ref="B180:E180"/>
    <mergeCell ref="A181:A183"/>
    <mergeCell ref="B181:C183"/>
    <mergeCell ref="B184:E184"/>
    <mergeCell ref="A185:A186"/>
    <mergeCell ref="B185:B186"/>
    <mergeCell ref="C185:C186"/>
    <mergeCell ref="A196:E196"/>
    <mergeCell ref="C197:E197"/>
    <mergeCell ref="A198:E198"/>
    <mergeCell ref="B199:C199"/>
    <mergeCell ref="A188:A193"/>
    <mergeCell ref="B188:B193"/>
    <mergeCell ref="C188:C193"/>
    <mergeCell ref="C195:E195"/>
    <mergeCell ref="B200:E200"/>
    <mergeCell ref="A201:A205"/>
    <mergeCell ref="B201:C205"/>
    <mergeCell ref="A207:A211"/>
    <mergeCell ref="B207:C212"/>
    <mergeCell ref="B214:C215"/>
    <mergeCell ref="B216:E216"/>
    <mergeCell ref="A217:A218"/>
    <mergeCell ref="B217:B218"/>
    <mergeCell ref="C217:C218"/>
    <mergeCell ref="B220:E220"/>
    <mergeCell ref="A224:A225"/>
    <mergeCell ref="B224:B225"/>
    <mergeCell ref="C224:C225"/>
    <mergeCell ref="A227:A228"/>
    <mergeCell ref="B227:B228"/>
    <mergeCell ref="C227:C228"/>
    <mergeCell ref="B229:E229"/>
    <mergeCell ref="A230:A231"/>
    <mergeCell ref="B230:C231"/>
    <mergeCell ref="A244:A246"/>
    <mergeCell ref="B244:B246"/>
    <mergeCell ref="F244:F245"/>
    <mergeCell ref="G244:G245"/>
    <mergeCell ref="I230:I231"/>
    <mergeCell ref="A233:A235"/>
    <mergeCell ref="B233:C235"/>
    <mergeCell ref="I233:I238"/>
    <mergeCell ref="A236:A238"/>
    <mergeCell ref="B236:C238"/>
    <mergeCell ref="B247:E247"/>
    <mergeCell ref="A248:A250"/>
    <mergeCell ref="B254:E254"/>
    <mergeCell ref="H240:H241"/>
    <mergeCell ref="H244:H245"/>
    <mergeCell ref="B239:E239"/>
    <mergeCell ref="A240:A242"/>
    <mergeCell ref="B240:B242"/>
    <mergeCell ref="F240:F241"/>
    <mergeCell ref="G240:G241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Footer>&amp;R&amp;P от &amp;N</oddFooter>
  </headerFooter>
  <rowBreaks count="7" manualBreakCount="7">
    <brk id="25" max="255" man="1"/>
    <brk id="56" max="255" man="1"/>
    <brk id="103" max="255" man="1"/>
    <brk id="124" max="255" man="1"/>
    <brk id="143" max="255" man="1"/>
    <brk id="166" max="255" man="1"/>
    <brk id="1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workbookViewId="0" topLeftCell="A1">
      <selection activeCell="A5" sqref="A5:F5"/>
    </sheetView>
  </sheetViews>
  <sheetFormatPr defaultColWidth="9.140625" defaultRowHeight="15"/>
  <cols>
    <col min="1" max="1" width="10.140625" style="97" customWidth="1"/>
    <col min="2" max="2" width="16.28125" style="0" customWidth="1"/>
    <col min="3" max="3" width="22.8515625" style="0" customWidth="1"/>
    <col min="4" max="4" width="9.140625" style="98" customWidth="1"/>
    <col min="5" max="5" width="36.8515625" style="0" customWidth="1"/>
    <col min="6" max="6" width="41.421875" style="0" customWidth="1"/>
  </cols>
  <sheetData>
    <row r="1" spans="1:3" ht="18.75">
      <c r="A1" s="51"/>
      <c r="C1" s="107"/>
    </row>
    <row r="2" spans="1:6" ht="15.75">
      <c r="A2" s="711"/>
      <c r="B2" s="711"/>
      <c r="C2" s="4"/>
      <c r="D2" s="44"/>
      <c r="E2" s="4"/>
      <c r="F2" s="66" t="s">
        <v>230</v>
      </c>
    </row>
    <row r="3" spans="1:6" ht="15.75">
      <c r="A3" s="99"/>
      <c r="B3" s="99"/>
      <c r="C3" s="4"/>
      <c r="D3" s="44"/>
      <c r="E3" s="4"/>
      <c r="F3" s="66"/>
    </row>
    <row r="4" spans="1:6" ht="52.5" customHeight="1">
      <c r="A4" s="712" t="s">
        <v>501</v>
      </c>
      <c r="B4" s="712"/>
      <c r="C4" s="712"/>
      <c r="D4" s="712"/>
      <c r="E4" s="712"/>
      <c r="F4" s="712"/>
    </row>
    <row r="5" spans="1:6" ht="46.5" customHeight="1">
      <c r="A5" s="609" t="s">
        <v>535</v>
      </c>
      <c r="B5" s="609"/>
      <c r="C5" s="609"/>
      <c r="D5" s="609"/>
      <c r="E5" s="609"/>
      <c r="F5" s="609"/>
    </row>
    <row r="6" spans="1:6" ht="56.25" customHeight="1">
      <c r="A6" s="69" t="s">
        <v>1</v>
      </c>
      <c r="B6" s="69" t="s">
        <v>0</v>
      </c>
      <c r="C6" s="70" t="s">
        <v>216</v>
      </c>
      <c r="D6" s="71" t="s">
        <v>217</v>
      </c>
      <c r="E6" s="70" t="s">
        <v>203</v>
      </c>
      <c r="F6" s="403" t="s">
        <v>387</v>
      </c>
    </row>
    <row r="7" spans="1:6" ht="16.5" customHeight="1">
      <c r="A7" s="72" t="s">
        <v>249</v>
      </c>
      <c r="B7" s="705" t="s">
        <v>298</v>
      </c>
      <c r="C7" s="706"/>
      <c r="D7" s="706"/>
      <c r="E7" s="706"/>
      <c r="F7" s="706"/>
    </row>
    <row r="8" spans="1:6" ht="50.25" customHeight="1">
      <c r="A8" s="698" t="s">
        <v>250</v>
      </c>
      <c r="B8" s="698"/>
      <c r="C8" s="582" t="s">
        <v>44</v>
      </c>
      <c r="D8" s="703">
        <v>1</v>
      </c>
      <c r="E8" s="701" t="s">
        <v>350</v>
      </c>
      <c r="F8" s="691" t="s">
        <v>486</v>
      </c>
    </row>
    <row r="9" spans="1:6" ht="25.5" customHeight="1">
      <c r="A9" s="699"/>
      <c r="B9" s="699"/>
      <c r="C9" s="585"/>
      <c r="D9" s="703"/>
      <c r="E9" s="702"/>
      <c r="F9" s="691"/>
    </row>
    <row r="10" spans="1:6" ht="55.5" customHeight="1">
      <c r="A10" s="699"/>
      <c r="B10" s="699"/>
      <c r="C10" s="585"/>
      <c r="D10" s="707">
        <v>2</v>
      </c>
      <c r="E10" s="704" t="s">
        <v>464</v>
      </c>
      <c r="F10" s="691"/>
    </row>
    <row r="11" spans="1:6" ht="24" customHeight="1">
      <c r="A11" s="700"/>
      <c r="B11" s="700"/>
      <c r="C11" s="583"/>
      <c r="D11" s="708"/>
      <c r="E11" s="704"/>
      <c r="F11" s="691"/>
    </row>
    <row r="12" spans="1:6" ht="51" customHeight="1">
      <c r="A12" s="692" t="s">
        <v>352</v>
      </c>
      <c r="B12" s="693"/>
      <c r="C12" s="693"/>
      <c r="D12" s="693"/>
      <c r="E12" s="693"/>
      <c r="F12" s="694"/>
    </row>
    <row r="13" spans="1:6" ht="19.5" customHeight="1">
      <c r="A13" s="697" t="s">
        <v>292</v>
      </c>
      <c r="B13" s="610"/>
      <c r="C13" s="529" t="s">
        <v>362</v>
      </c>
      <c r="D13" s="114">
        <v>1</v>
      </c>
      <c r="E13" s="115" t="s">
        <v>293</v>
      </c>
      <c r="F13" s="675" t="s">
        <v>295</v>
      </c>
    </row>
    <row r="14" spans="1:6" ht="24.75" customHeight="1">
      <c r="A14" s="697"/>
      <c r="B14" s="610"/>
      <c r="C14" s="529"/>
      <c r="D14" s="114">
        <v>2</v>
      </c>
      <c r="E14" s="115" t="s">
        <v>294</v>
      </c>
      <c r="F14" s="675"/>
    </row>
    <row r="15" spans="1:6" ht="42" customHeight="1">
      <c r="A15" s="697"/>
      <c r="B15" s="610"/>
      <c r="C15" s="529"/>
      <c r="D15" s="114">
        <v>3</v>
      </c>
      <c r="E15" s="115" t="s">
        <v>347</v>
      </c>
      <c r="F15" s="148" t="s">
        <v>348</v>
      </c>
    </row>
    <row r="16" spans="1:6" ht="44.25" customHeight="1">
      <c r="A16" s="710" t="s">
        <v>349</v>
      </c>
      <c r="B16" s="710"/>
      <c r="C16" s="710"/>
      <c r="D16" s="710"/>
      <c r="E16" s="710"/>
      <c r="F16" s="710"/>
    </row>
    <row r="17" spans="1:6" s="48" customFormat="1" ht="12.75" customHeight="1">
      <c r="A17" s="3"/>
      <c r="B17" s="73"/>
      <c r="C17" s="74"/>
      <c r="D17" s="73"/>
      <c r="E17" s="73"/>
      <c r="F17" s="75"/>
    </row>
    <row r="18" spans="1:6" ht="16.5" customHeight="1">
      <c r="A18" s="76" t="s">
        <v>251</v>
      </c>
      <c r="B18" s="687" t="s">
        <v>252</v>
      </c>
      <c r="C18" s="688"/>
      <c r="D18" s="688"/>
      <c r="E18" s="688"/>
      <c r="F18" s="689"/>
    </row>
    <row r="19" spans="1:6" ht="31.5" customHeight="1">
      <c r="A19" s="678" t="s">
        <v>253</v>
      </c>
      <c r="B19" s="684" t="s">
        <v>2</v>
      </c>
      <c r="C19" s="692" t="s">
        <v>23</v>
      </c>
      <c r="D19" s="77">
        <v>1</v>
      </c>
      <c r="E19" s="78" t="s">
        <v>31</v>
      </c>
      <c r="F19" s="676" t="s">
        <v>41</v>
      </c>
    </row>
    <row r="20" spans="1:6" ht="25.5">
      <c r="A20" s="679"/>
      <c r="B20" s="685"/>
      <c r="C20" s="695"/>
      <c r="D20" s="77">
        <v>2</v>
      </c>
      <c r="E20" s="78" t="s">
        <v>16</v>
      </c>
      <c r="F20" s="677"/>
    </row>
    <row r="21" spans="1:6" ht="15.75">
      <c r="A21" s="680"/>
      <c r="B21" s="685"/>
      <c r="C21" s="696"/>
      <c r="D21" s="77">
        <v>3</v>
      </c>
      <c r="E21" s="79" t="s">
        <v>7</v>
      </c>
      <c r="F21" s="677"/>
    </row>
    <row r="22" spans="1:6" ht="7.5" customHeight="1">
      <c r="A22" s="80"/>
      <c r="B22" s="685"/>
      <c r="C22" s="81"/>
      <c r="D22" s="82"/>
      <c r="E22" s="81"/>
      <c r="F22" s="677"/>
    </row>
    <row r="23" spans="1:6" ht="25.5">
      <c r="A23" s="83" t="s">
        <v>254</v>
      </c>
      <c r="B23" s="685"/>
      <c r="C23" s="84" t="s">
        <v>22</v>
      </c>
      <c r="D23" s="68">
        <v>1</v>
      </c>
      <c r="E23" s="78" t="s">
        <v>17</v>
      </c>
      <c r="F23" s="677"/>
    </row>
    <row r="24" spans="1:6" ht="3" customHeight="1">
      <c r="A24" s="80"/>
      <c r="B24" s="685"/>
      <c r="C24" s="81"/>
      <c r="D24" s="82"/>
      <c r="E24" s="81"/>
      <c r="F24" s="677"/>
    </row>
    <row r="25" spans="1:6" ht="31.5" customHeight="1">
      <c r="A25" s="678" t="s">
        <v>255</v>
      </c>
      <c r="B25" s="685"/>
      <c r="C25" s="681" t="s">
        <v>24</v>
      </c>
      <c r="D25" s="77">
        <v>1</v>
      </c>
      <c r="E25" s="84" t="s">
        <v>18</v>
      </c>
      <c r="F25" s="677"/>
    </row>
    <row r="26" spans="1:6" ht="15.75">
      <c r="A26" s="679"/>
      <c r="B26" s="685"/>
      <c r="C26" s="682"/>
      <c r="D26" s="77">
        <v>2</v>
      </c>
      <c r="E26" s="84" t="s">
        <v>20</v>
      </c>
      <c r="F26" s="677"/>
    </row>
    <row r="27" spans="1:6" ht="25.5">
      <c r="A27" s="679"/>
      <c r="B27" s="685"/>
      <c r="C27" s="682"/>
      <c r="D27" s="77">
        <v>3</v>
      </c>
      <c r="E27" s="84" t="s">
        <v>19</v>
      </c>
      <c r="F27" s="677"/>
    </row>
    <row r="28" spans="1:6" ht="15.75">
      <c r="A28" s="679"/>
      <c r="B28" s="685"/>
      <c r="C28" s="682"/>
      <c r="D28" s="77">
        <v>4</v>
      </c>
      <c r="E28" s="84" t="s">
        <v>21</v>
      </c>
      <c r="F28" s="677"/>
    </row>
    <row r="29" spans="1:6" ht="15.75">
      <c r="A29" s="680"/>
      <c r="B29" s="685"/>
      <c r="C29" s="683"/>
      <c r="D29" s="77">
        <v>5</v>
      </c>
      <c r="E29" s="78" t="s">
        <v>29</v>
      </c>
      <c r="F29" s="677"/>
    </row>
    <row r="30" spans="1:6" ht="3.75" customHeight="1">
      <c r="A30" s="80"/>
      <c r="B30" s="685"/>
      <c r="C30" s="85"/>
      <c r="D30" s="82"/>
      <c r="E30" s="85"/>
      <c r="F30" s="677"/>
    </row>
    <row r="31" spans="1:6" ht="30.75" customHeight="1">
      <c r="A31" s="83" t="s">
        <v>256</v>
      </c>
      <c r="B31" s="685"/>
      <c r="C31" s="84" t="s">
        <v>15</v>
      </c>
      <c r="D31" s="68">
        <v>1</v>
      </c>
      <c r="E31" s="64"/>
      <c r="F31" s="677"/>
    </row>
    <row r="32" spans="1:6" ht="3.75" customHeight="1">
      <c r="A32" s="80"/>
      <c r="B32" s="685"/>
      <c r="C32" s="81"/>
      <c r="D32" s="82"/>
      <c r="E32" s="85"/>
      <c r="F32" s="677"/>
    </row>
    <row r="33" spans="1:6" ht="38.25">
      <c r="A33" s="83" t="s">
        <v>257</v>
      </c>
      <c r="B33" s="685"/>
      <c r="C33" s="84" t="s">
        <v>43</v>
      </c>
      <c r="D33" s="68">
        <v>1</v>
      </c>
      <c r="E33" s="64"/>
      <c r="F33" s="677"/>
    </row>
    <row r="34" spans="1:6" ht="3" customHeight="1">
      <c r="A34" s="80"/>
      <c r="B34" s="685"/>
      <c r="C34" s="81"/>
      <c r="D34" s="82"/>
      <c r="E34" s="85"/>
      <c r="F34" s="677"/>
    </row>
    <row r="35" spans="1:6" ht="15.75">
      <c r="A35" s="678" t="s">
        <v>258</v>
      </c>
      <c r="B35" s="685"/>
      <c r="C35" s="681" t="s">
        <v>25</v>
      </c>
      <c r="D35" s="77">
        <v>1</v>
      </c>
      <c r="E35" s="78" t="s">
        <v>26</v>
      </c>
      <c r="F35" s="677"/>
    </row>
    <row r="36" spans="1:6" ht="15.75">
      <c r="A36" s="679"/>
      <c r="B36" s="685"/>
      <c r="C36" s="682"/>
      <c r="D36" s="77">
        <v>2</v>
      </c>
      <c r="E36" s="78" t="s">
        <v>27</v>
      </c>
      <c r="F36" s="677"/>
    </row>
    <row r="37" spans="1:6" ht="15.75">
      <c r="A37" s="679"/>
      <c r="B37" s="685"/>
      <c r="C37" s="682"/>
      <c r="D37" s="77">
        <v>3</v>
      </c>
      <c r="E37" s="78" t="s">
        <v>28</v>
      </c>
      <c r="F37" s="677"/>
    </row>
    <row r="38" spans="1:6" ht="15.75">
      <c r="A38" s="679"/>
      <c r="B38" s="685"/>
      <c r="C38" s="682"/>
      <c r="D38" s="67">
        <v>4</v>
      </c>
      <c r="E38" s="86" t="s">
        <v>7</v>
      </c>
      <c r="F38" s="677"/>
    </row>
    <row r="39" spans="1:6" ht="13.5" customHeight="1">
      <c r="A39" s="87"/>
      <c r="B39" s="88"/>
      <c r="C39" s="74"/>
      <c r="D39" s="73"/>
      <c r="E39" s="74"/>
      <c r="F39" s="89"/>
    </row>
    <row r="40" spans="1:6" ht="28.5" customHeight="1">
      <c r="A40" s="83" t="s">
        <v>259</v>
      </c>
      <c r="B40" s="709" t="s">
        <v>12</v>
      </c>
      <c r="C40" s="147" t="s">
        <v>3</v>
      </c>
      <c r="D40" s="93">
        <v>1</v>
      </c>
      <c r="E40" s="96" t="s">
        <v>4</v>
      </c>
      <c r="F40" s="713" t="s">
        <v>41</v>
      </c>
    </row>
    <row r="41" spans="1:6" ht="3.75" customHeight="1">
      <c r="A41" s="91"/>
      <c r="B41" s="709"/>
      <c r="C41" s="149"/>
      <c r="D41" s="150"/>
      <c r="E41" s="149"/>
      <c r="F41" s="713"/>
    </row>
    <row r="42" spans="1:6" ht="19.5" customHeight="1">
      <c r="A42" s="690" t="s">
        <v>260</v>
      </c>
      <c r="B42" s="709"/>
      <c r="C42" s="691" t="s">
        <v>5</v>
      </c>
      <c r="D42" s="93">
        <v>1</v>
      </c>
      <c r="E42" s="147" t="s">
        <v>4</v>
      </c>
      <c r="F42" s="713"/>
    </row>
    <row r="43" spans="1:6" ht="18" customHeight="1">
      <c r="A43" s="690"/>
      <c r="B43" s="709"/>
      <c r="C43" s="691"/>
      <c r="D43" s="93">
        <v>2</v>
      </c>
      <c r="E43" s="147" t="s">
        <v>6</v>
      </c>
      <c r="F43" s="713"/>
    </row>
    <row r="44" spans="1:6" ht="2.25" customHeight="1">
      <c r="A44" s="91"/>
      <c r="B44" s="709"/>
      <c r="C44" s="149"/>
      <c r="D44" s="150"/>
      <c r="E44" s="149"/>
      <c r="F44" s="713"/>
    </row>
    <row r="45" spans="1:6" ht="19.5" customHeight="1">
      <c r="A45" s="6" t="s">
        <v>261</v>
      </c>
      <c r="B45" s="709"/>
      <c r="C45" s="147" t="s">
        <v>262</v>
      </c>
      <c r="D45" s="93">
        <v>1</v>
      </c>
      <c r="E45" s="147" t="s">
        <v>263</v>
      </c>
      <c r="F45" s="713"/>
    </row>
    <row r="46" spans="1:6" ht="8.25" customHeight="1">
      <c r="A46" s="91"/>
      <c r="B46" s="709"/>
      <c r="C46" s="149"/>
      <c r="D46" s="150"/>
      <c r="E46" s="149"/>
      <c r="F46" s="713"/>
    </row>
    <row r="47" spans="1:6" ht="22.5" customHeight="1">
      <c r="A47" s="6" t="s">
        <v>264</v>
      </c>
      <c r="B47" s="709"/>
      <c r="C47" s="147" t="s">
        <v>265</v>
      </c>
      <c r="D47" s="93">
        <v>1</v>
      </c>
      <c r="E47" s="147" t="s">
        <v>266</v>
      </c>
      <c r="F47" s="713"/>
    </row>
    <row r="48" spans="1:6" ht="14.25" customHeight="1">
      <c r="A48" s="87"/>
      <c r="B48" s="88"/>
      <c r="C48" s="74"/>
      <c r="D48" s="73"/>
      <c r="E48" s="74"/>
      <c r="F48" s="89"/>
    </row>
    <row r="49" spans="1:6" ht="19.5" customHeight="1">
      <c r="A49" s="499" t="s">
        <v>227</v>
      </c>
      <c r="B49" s="685" t="s">
        <v>228</v>
      </c>
      <c r="C49" s="682" t="s">
        <v>8</v>
      </c>
      <c r="D49" s="90">
        <v>1</v>
      </c>
      <c r="E49" s="78" t="s">
        <v>9</v>
      </c>
      <c r="F49" s="677" t="s">
        <v>465</v>
      </c>
    </row>
    <row r="50" spans="1:6" ht="20.25" customHeight="1">
      <c r="A50" s="499"/>
      <c r="B50" s="685"/>
      <c r="C50" s="682"/>
      <c r="D50" s="93">
        <v>2</v>
      </c>
      <c r="E50" s="78" t="s">
        <v>10</v>
      </c>
      <c r="F50" s="677"/>
    </row>
    <row r="51" spans="1:6" ht="15">
      <c r="A51" s="499"/>
      <c r="B51" s="685"/>
      <c r="C51" s="682"/>
      <c r="D51" s="93">
        <v>3</v>
      </c>
      <c r="E51" s="78" t="s">
        <v>42</v>
      </c>
      <c r="F51" s="677"/>
    </row>
    <row r="52" spans="1:6" ht="27.75" customHeight="1">
      <c r="A52" s="499"/>
      <c r="B52" s="685"/>
      <c r="C52" s="682"/>
      <c r="D52" s="93">
        <v>4</v>
      </c>
      <c r="E52" s="78" t="s">
        <v>30</v>
      </c>
      <c r="F52" s="677"/>
    </row>
    <row r="53" spans="1:6" ht="15">
      <c r="A53" s="499"/>
      <c r="B53" s="685"/>
      <c r="C53" s="682"/>
      <c r="D53" s="94">
        <v>5</v>
      </c>
      <c r="E53" s="86" t="s">
        <v>11</v>
      </c>
      <c r="F53" s="677"/>
    </row>
    <row r="54" spans="1:6" ht="12" customHeight="1">
      <c r="A54" s="3"/>
      <c r="B54" s="88"/>
      <c r="C54" s="74"/>
      <c r="D54" s="73"/>
      <c r="E54" s="74"/>
      <c r="F54" s="95"/>
    </row>
    <row r="55" spans="1:6" ht="16.5" customHeight="1">
      <c r="A55" s="76" t="s">
        <v>267</v>
      </c>
      <c r="B55" s="687" t="s">
        <v>268</v>
      </c>
      <c r="C55" s="688"/>
      <c r="D55" s="688"/>
      <c r="E55" s="688"/>
      <c r="F55" s="689"/>
    </row>
    <row r="56" spans="1:6" ht="21" customHeight="1">
      <c r="A56" s="709" t="s">
        <v>269</v>
      </c>
      <c r="B56" s="684" t="s">
        <v>13</v>
      </c>
      <c r="C56" s="676" t="s">
        <v>34</v>
      </c>
      <c r="D56" s="8">
        <v>1</v>
      </c>
      <c r="E56" s="96" t="s">
        <v>32</v>
      </c>
      <c r="F56" s="713" t="s">
        <v>14</v>
      </c>
    </row>
    <row r="57" spans="1:6" ht="24" customHeight="1">
      <c r="A57" s="709"/>
      <c r="B57" s="685"/>
      <c r="C57" s="714"/>
      <c r="D57" s="8">
        <v>2</v>
      </c>
      <c r="E57" s="96" t="s">
        <v>33</v>
      </c>
      <c r="F57" s="713"/>
    </row>
    <row r="58" spans="1:6" ht="7.5" customHeight="1">
      <c r="A58" s="91"/>
      <c r="B58" s="685"/>
      <c r="C58" s="81"/>
      <c r="D58" s="92"/>
      <c r="E58" s="81"/>
      <c r="F58" s="713"/>
    </row>
    <row r="59" spans="1:6" ht="30.75" customHeight="1">
      <c r="A59" s="63" t="s">
        <v>270</v>
      </c>
      <c r="B59" s="685"/>
      <c r="C59" s="96" t="s">
        <v>36</v>
      </c>
      <c r="D59" s="8">
        <v>1</v>
      </c>
      <c r="E59" s="96" t="s">
        <v>35</v>
      </c>
      <c r="F59" s="713"/>
    </row>
    <row r="60" spans="1:6" ht="7.5" customHeight="1">
      <c r="A60" s="91"/>
      <c r="B60" s="685"/>
      <c r="C60" s="81"/>
      <c r="D60" s="92"/>
      <c r="E60" s="81"/>
      <c r="F60" s="713"/>
    </row>
    <row r="61" spans="1:6" ht="25.5" customHeight="1">
      <c r="A61" s="63" t="s">
        <v>271</v>
      </c>
      <c r="B61" s="685"/>
      <c r="C61" s="96" t="s">
        <v>37</v>
      </c>
      <c r="D61" s="8">
        <v>1</v>
      </c>
      <c r="E61" s="96" t="s">
        <v>38</v>
      </c>
      <c r="F61" s="713"/>
    </row>
    <row r="62" spans="1:6" ht="7.5" customHeight="1">
      <c r="A62" s="91"/>
      <c r="B62" s="685"/>
      <c r="C62" s="81"/>
      <c r="D62" s="92"/>
      <c r="E62" s="81"/>
      <c r="F62" s="713"/>
    </row>
    <row r="63" spans="1:6" ht="15" customHeight="1">
      <c r="A63" s="65" t="s">
        <v>272</v>
      </c>
      <c r="B63" s="686"/>
      <c r="C63" s="96" t="s">
        <v>40</v>
      </c>
      <c r="D63" s="8">
        <v>1</v>
      </c>
      <c r="E63" s="96" t="s">
        <v>39</v>
      </c>
      <c r="F63" s="713"/>
    </row>
    <row r="64" spans="1:6" s="126" customFormat="1" ht="12" customHeight="1">
      <c r="A64" s="127"/>
      <c r="B64" s="131"/>
      <c r="C64" s="129"/>
      <c r="D64" s="128"/>
      <c r="E64" s="129"/>
      <c r="F64" s="132"/>
    </row>
    <row r="65" spans="1:6" s="4" customFormat="1" ht="15.75">
      <c r="A65" s="130" t="s">
        <v>353</v>
      </c>
      <c r="B65" s="687" t="s">
        <v>354</v>
      </c>
      <c r="C65" s="688"/>
      <c r="D65" s="688"/>
      <c r="E65" s="688"/>
      <c r="F65" s="689"/>
    </row>
    <row r="66" spans="1:6" s="4" customFormat="1" ht="51.75" customHeight="1">
      <c r="A66" s="703" t="s">
        <v>355</v>
      </c>
      <c r="B66" s="703" t="s">
        <v>356</v>
      </c>
      <c r="C66" s="703"/>
      <c r="D66" s="133">
        <v>1</v>
      </c>
      <c r="E66" s="96" t="s">
        <v>357</v>
      </c>
      <c r="F66" s="713" t="s">
        <v>358</v>
      </c>
    </row>
    <row r="67" spans="1:6" s="4" customFormat="1" ht="76.5">
      <c r="A67" s="703"/>
      <c r="B67" s="703"/>
      <c r="C67" s="703"/>
      <c r="D67" s="133">
        <v>2</v>
      </c>
      <c r="E67" s="96" t="s">
        <v>359</v>
      </c>
      <c r="F67" s="713"/>
    </row>
    <row r="68" spans="1:4" s="4" customFormat="1" ht="15.75">
      <c r="A68" s="100"/>
      <c r="D68" s="44"/>
    </row>
    <row r="69" spans="1:6" s="4" customFormat="1" ht="45" customHeight="1">
      <c r="A69" s="407" t="s">
        <v>507</v>
      </c>
      <c r="B69" s="674" t="s">
        <v>508</v>
      </c>
      <c r="C69" s="674"/>
      <c r="D69" s="674"/>
      <c r="E69" s="674"/>
      <c r="F69" s="406" t="s">
        <v>429</v>
      </c>
    </row>
    <row r="70" spans="1:6" s="4" customFormat="1" ht="30" customHeight="1">
      <c r="A70" s="410"/>
      <c r="B70" s="408"/>
      <c r="C70" s="408"/>
      <c r="D70" s="408"/>
      <c r="E70" s="408"/>
      <c r="F70" s="409"/>
    </row>
    <row r="71" spans="1:4" s="4" customFormat="1" ht="20.25" customHeight="1">
      <c r="A71" s="100"/>
      <c r="D71" s="44"/>
    </row>
    <row r="72" spans="1:4" s="4" customFormat="1" ht="15.75">
      <c r="A72" s="100"/>
      <c r="D72" s="44"/>
    </row>
    <row r="73" spans="1:4" s="4" customFormat="1" ht="15.75">
      <c r="A73" s="100"/>
      <c r="D73" s="44"/>
    </row>
    <row r="74" spans="1:4" s="4" customFormat="1" ht="15.75">
      <c r="A74" s="100"/>
      <c r="D74" s="44"/>
    </row>
    <row r="75" spans="1:4" s="4" customFormat="1" ht="15.75">
      <c r="A75" s="100"/>
      <c r="D75" s="44"/>
    </row>
    <row r="76" spans="1:4" s="4" customFormat="1" ht="15.75">
      <c r="A76" s="100"/>
      <c r="D76" s="44"/>
    </row>
    <row r="77" spans="1:4" s="4" customFormat="1" ht="15.75">
      <c r="A77" s="100"/>
      <c r="D77" s="44"/>
    </row>
    <row r="78" spans="1:4" s="4" customFormat="1" ht="15.75">
      <c r="A78" s="100"/>
      <c r="D78" s="44"/>
    </row>
    <row r="79" spans="1:4" s="4" customFormat="1" ht="15.75">
      <c r="A79" s="100"/>
      <c r="D79" s="44"/>
    </row>
    <row r="80" spans="1:4" s="4" customFormat="1" ht="15.75">
      <c r="A80" s="100"/>
      <c r="D80" s="44"/>
    </row>
    <row r="81" spans="1:4" s="4" customFormat="1" ht="15.75">
      <c r="A81" s="100"/>
      <c r="D81" s="44"/>
    </row>
    <row r="82" spans="1:4" s="4" customFormat="1" ht="15.75">
      <c r="A82" s="100"/>
      <c r="D82" s="44"/>
    </row>
  </sheetData>
  <sheetProtection/>
  <mergeCells count="45">
    <mergeCell ref="F56:F63"/>
    <mergeCell ref="B18:F18"/>
    <mergeCell ref="A66:A67"/>
    <mergeCell ref="B65:F65"/>
    <mergeCell ref="B66:C67"/>
    <mergeCell ref="F66:F67"/>
    <mergeCell ref="A56:A57"/>
    <mergeCell ref="C56:C57"/>
    <mergeCell ref="F49:F53"/>
    <mergeCell ref="F40:F47"/>
    <mergeCell ref="B49:B53"/>
    <mergeCell ref="C49:C53"/>
    <mergeCell ref="B40:B47"/>
    <mergeCell ref="F8:F11"/>
    <mergeCell ref="A16:F16"/>
    <mergeCell ref="A2:B2"/>
    <mergeCell ref="A4:F4"/>
    <mergeCell ref="A5:F5"/>
    <mergeCell ref="A8:A11"/>
    <mergeCell ref="C8:C11"/>
    <mergeCell ref="B8:B11"/>
    <mergeCell ref="E8:E9"/>
    <mergeCell ref="D8:D9"/>
    <mergeCell ref="E10:E11"/>
    <mergeCell ref="B7:F7"/>
    <mergeCell ref="D10:D11"/>
    <mergeCell ref="A42:A43"/>
    <mergeCell ref="C42:C43"/>
    <mergeCell ref="A12:F12"/>
    <mergeCell ref="B19:B38"/>
    <mergeCell ref="C19:C21"/>
    <mergeCell ref="A13:A15"/>
    <mergeCell ref="C13:C15"/>
    <mergeCell ref="A19:A21"/>
    <mergeCell ref="B13:B15"/>
    <mergeCell ref="B69:E69"/>
    <mergeCell ref="F13:F14"/>
    <mergeCell ref="F19:F38"/>
    <mergeCell ref="A25:A29"/>
    <mergeCell ref="C25:C29"/>
    <mergeCell ref="A35:A38"/>
    <mergeCell ref="C35:C38"/>
    <mergeCell ref="A49:A53"/>
    <mergeCell ref="B56:B63"/>
    <mergeCell ref="B55:F5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1" r:id="rId1"/>
  <headerFooter>
    <oddFooter>&amp;R&amp;P от &amp;N</oddFooter>
  </headerFooter>
  <rowBreaks count="2" manualBreakCount="2">
    <brk id="15" max="5" man="1"/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 Христова</dc:creator>
  <cp:keywords/>
  <dc:description/>
  <cp:lastModifiedBy>Галя Георгиева Кондева - Мънкова</cp:lastModifiedBy>
  <cp:lastPrinted>2018-10-19T09:15:27Z</cp:lastPrinted>
  <dcterms:created xsi:type="dcterms:W3CDTF">2012-09-13T08:33:59Z</dcterms:created>
  <dcterms:modified xsi:type="dcterms:W3CDTF">2018-10-24T09:29:49Z</dcterms:modified>
  <cp:category/>
  <cp:version/>
  <cp:contentType/>
  <cp:contentStatus/>
</cp:coreProperties>
</file>