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средствата'!$A$1:$A$94</definedName>
    <definedName name="_xlnm.Print_Area" localSheetId="4">'Направление на средствата'!$B$1:$F$94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<sst xmlns="http://schemas.openxmlformats.org/spreadsheetml/2006/main" count="272" uniqueCount="196">
  <si>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</si>
  <si>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</si>
  <si>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</si>
  <si>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</si>
  <si>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</si>
  <si>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</si>
  <si>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</si>
  <si>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</si>
  <si>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</si>
  <si>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</si>
  <si>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</si>
  <si>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</si>
  <si>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</si>
  <si>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</si>
  <si>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</si>
  <si>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</si>
  <si>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</si>
  <si>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</si>
  <si>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</si>
  <si>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</si>
  <si>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</si>
  <si>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</si>
  <si>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</si>
  <si>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</si>
  <si>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</si>
  <si>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</si>
  <si>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</si>
  <si>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</si>
  <si>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</si>
  <si>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</si>
  <si>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 „Региони в растеж“</t>
  </si>
  <si>
    <t>За закупуване на училищни автобуси</t>
  </si>
  <si>
    <t>За разширяване на достъпа и обхващането в задължително предучилищно образование на 4-годишните деца</t>
  </si>
  <si>
    <t>За повишаване на интереса и увеличаване на извънкласните дейности, гарантирани за всеки ученик. Допълнителна подкрепа за спорт, отдих и култура за осигуряване на широк достъп до тях и при изявени високи постижения</t>
  </si>
  <si>
    <t>За финансиране на Национална програма „Отново заедно“</t>
  </si>
  <si>
    <t>За развитие на българистиката зад граница, чрез осигуряване на по-добри условия за командированите преподаватели в средни и висши училища в чужбина и за допълнително финансиране на неделните училища зад граница</t>
  </si>
  <si>
    <t>За допълнително финансиране за увеличение на възнагражденията на лицата от академичния състав в държавните висши училища</t>
  </si>
  <si>
    <t>ОБЛАСТ ЗДРАВЕОПАЗВАНЕ</t>
  </si>
  <si>
    <t>За осигуряване на изследване за COVID-19 с щадящи бързи антигенни тестове на учениците от I до XII клас за шест месеца и за закупуване на въздухопречистватели от образователните институции</t>
  </si>
  <si>
    <t>За закупуване на ваксини срещу COVID-19</t>
  </si>
  <si>
    <t>За осигуряване на лекарствени продукти за лечение на COVID-19</t>
  </si>
  <si>
    <t>За компенсиране през 2022 г.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</si>
  <si>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ОБЛАСТ СОЦИАЛНА ПОЛИТИКА</t>
  </si>
  <si>
    <t>За допълнителни възнаграждения за служители на Агенцията за социално подпомагане, Агенцията по заетостта и Изпълнителна агенция „Главна инспекция по труда“ във връзка с работа в рискови условия и положен извънреден труд по овладяването на пандемията COVID-19 за шест месеца</t>
  </si>
  <si>
    <t>За еднократна сума за компенсация на дохода от пенсии до нивото от м. декември 2021 г. за шест месеца</t>
  </si>
  <si>
    <t>ОБЛАСТ ТУРИЗЪМ</t>
  </si>
  <si>
    <t>За 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</si>
  <si>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ОБЛАСТ ЕФЕКТИВНО УПРАВЛЕНИЕ И ОПТИМИЗАЦИЯ НА ПУБЛИЧНИЯ СЕКТОР</t>
  </si>
  <si>
    <t>За структурни промени и ефективно управление, в т.ч. за изплащане на обезщетения на персонала в публичния сектор, както и за увеличение на възнагражденията на персонала след извършени структурни промени</t>
  </si>
  <si>
    <t>ОБЛАСТ ОТБРАНА</t>
  </si>
  <si>
    <t>За изграждане на интегрирана система и инфраструктура за усвояване, експлоатация и осигуряване на новия тип боен самолет, вкл. и за съпътстващи разходи по придобиването му</t>
  </si>
  <si>
    <t>ОБЛАСТ СПОРТ И МЛАДЕЖКИ ДЕЙНОСТИ</t>
  </si>
  <si>
    <t>За инвестиции в изграждане на спортни обекти, в т.ч. довършване на спортна зала „Арена Бургас“</t>
  </si>
  <si>
    <t>ОБЛАСТ ТРУД И ЗАЕТОСТ</t>
  </si>
  <si>
    <t>ОБЛАСТ КУЛТУРА И ИЗКУСТВА</t>
  </si>
  <si>
    <t>За културната програма на българските културни институти в чужбина</t>
  </si>
  <si>
    <t>ОБЛАСТ ВЪНШНА ПОЛИТИКА</t>
  </si>
  <si>
    <t>ОБЛАСТ ЗЕМЕДЕЛИЕ</t>
  </si>
  <si>
    <t>ОБЛАСТ ТРАНСПОРТ</t>
  </si>
  <si>
    <t>За метрополитена и съпътстваща инфраструктура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</si>
  <si>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</si>
  <si>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</si>
  <si>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За осигуряване на подкрепа на персонала на първа линия, пряко ангажиран с дейности по предотвратяване разпространението на COVID-19, включително за поставяне на ваксини на здравно неосигурени лица за шест месеца</t>
  </si>
  <si>
    <t>ОТЧЕТ ЗА ИЗВЪРШЕНИТЕ РАЗХОДИ ПО ЧЛ. 1, АЛ. 5 ОТ ЗДБРБ ЗА 2022 ГОДИНА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</si>
  <si>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</si>
  <si>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</si>
  <si>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</si>
  <si>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</si>
  <si>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</si>
  <si>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</si>
  <si>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</si>
  <si>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</si>
  <si>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</si>
  <si>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</si>
  <si>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</si>
  <si>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</si>
  <si>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</si>
  <si>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</si>
  <si>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</si>
  <si>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</si>
  <si>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</si>
  <si>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</si>
  <si>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</si>
  <si>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</si>
  <si>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</si>
  <si>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</si>
  <si>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</si>
  <si>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</si>
  <si>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</si>
  <si>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</si>
  <si>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</si>
  <si>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</si>
  <si>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</si>
  <si>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</si>
  <si>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</si>
  <si>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</si>
  <si>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</si>
  <si>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</si>
  <si>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</si>
  <si>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</si>
  <si>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</si>
  <si>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</si>
  <si>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</si>
  <si>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</si>
  <si>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</si>
  <si>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</si>
  <si>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</si>
  <si>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</si>
  <si>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13.</t>
  </si>
  <si>
    <t>13.1.</t>
  </si>
  <si>
    <t>№</t>
  </si>
  <si>
    <t>(в лева)</t>
  </si>
  <si>
    <t>Одобрени
с акт на МС</t>
  </si>
  <si>
    <t>Отчет</t>
  </si>
  <si>
    <t>Приложение № 18</t>
  </si>
  <si>
    <t>За увеличение на трудовите възнаграждения на учените от Българската академия на науките при изпълнение на индикатори за научно и иновационно развитие, определени в споразумение между Министерството на образованието и науката и Българската академия на науките, и за проекти, разработени от учените в Българската академия на науките – по критерии, приети от нея</t>
  </si>
  <si>
    <t>1.3.</t>
  </si>
  <si>
    <t>За увеличение на трудовите възнаграждения на работещите в Селскостопанска академия за изпълнение на научно-приложната, иновативна и образователна дейност в областта на земеделието и храните</t>
  </si>
  <si>
    <t>За саниране, ремонт и обзавеждане на студентски общежития</t>
  </si>
  <si>
    <t>2.10.</t>
  </si>
  <si>
    <t>За издръжка на обучението на държавните висши училища по реда на чл. 91, ал. 2 от Закона за висшето образование чрез повишаване на тежестта на разпределението въз основа на комплексна оценка за качество на обучението и съответствието му с потребностите на пазара на труда</t>
  </si>
  <si>
    <t>2.11.</t>
  </si>
  <si>
    <t>За увеличаване възнагражденията и за компенсиране на повишените разходи за издръжка и храна на образователните институции в системата на предучилищното и училищното образование и за национални програми за развитие на предучилищното и училищното образование</t>
  </si>
  <si>
    <t>2.12.</t>
  </si>
  <si>
    <t>За социално-битови разходи на студентите и докторантите</t>
  </si>
  <si>
    <t>2.13.</t>
  </si>
  <si>
    <t>За Висше военновъздушно училище „Георги Бенковски“</t>
  </si>
  <si>
    <t>3.6.</t>
  </si>
  <si>
    <t>За увеличение на трудовите възнаграждения на медицинския персонал, зает в здравните и лечебните заведения, чиито ръководители са второстепенни разпоредители с бюджет към министъра на здравеопазването, и в здравните кабинети в държавните и общинските детски градини и училища, в детските ясли и яслените групи към детски градини чрез увеличаване на стойностните показатели на стандартите за тяхното финансиране, с цел достигане на минималните нива на заплащане, договорени в колективния трудов договор в отрасъл „Здравеопазване“</t>
  </si>
  <si>
    <t>3.7.</t>
  </si>
  <si>
    <t>За строителство на лечебно-диагностичен блок за болнични структури по педиатрични и онкологични специалности в поземлен имот с идентификатор 56784.510.1051 по кадастралната карта на гр. Пловдив, собственост на УМБАЛ „Св. Георги“ – ЕАД, за нуждите на Южна България</t>
  </si>
  <si>
    <t>3.8.</t>
  </si>
  <si>
    <t>За обзавеждане и дооборудване с медицинска техника и апаратура и пускане в действие на разширението на УМБАЛ „Света Екатерина“ – ЕАД</t>
  </si>
  <si>
    <t>За месечна целева помощ при обявена извънредна епидемична обстановка на семейства с деца до 14-годишна възраст по чл. 16б от Правилника за прилагане на Закона за социално подпомагане за шест месеца</t>
  </si>
  <si>
    <t>4.4.</t>
  </si>
  <si>
    <t>За компенсиране на физическите лица, крайни потребители на моторни горива</t>
  </si>
  <si>
    <t>За дейности по въвеждане на споделени услуги в държавната администрация</t>
  </si>
  <si>
    <t>в т.ч.</t>
  </si>
  <si>
    <t xml:space="preserve"> 6.2.1.</t>
  </si>
  <si>
    <t>За изплащане на обезщетения на персонала, както и за увеличаване на възнагражденията на персонала на Министерството на вътрешните работи с 20 на сто. Министърът на вътрешните работи е длъжен до 1 септември 2022 г. да внесе в Министерския съвет доклад за структурните промени в Министерството на вътрешните работи</t>
  </si>
  <si>
    <t xml:space="preserve"> 6.2.2.</t>
  </si>
  <si>
    <t>За увеличение на възнагражденията на персонала на Националната служба за охрана</t>
  </si>
  <si>
    <t xml:space="preserve"> 6.2.3.</t>
  </si>
  <si>
    <t>За увеличение на възнагражденията на персонала на областните администрации в Република България</t>
  </si>
  <si>
    <t>6.3.</t>
  </si>
  <si>
    <t>За увеличаване на възнагражденията на заетите в Националния институт по метеорология и хидрология</t>
  </si>
  <si>
    <t>За придобиване, модернизация, поддръжка и ремонт на въоръжение, техника и боеприпаси, в т. ч. осигуряване на експлоатацията на самолети МиГ-29</t>
  </si>
  <si>
    <t>За изплащане на средства за субсидирана заетост в подкрепа на Националния план за действие по заетостта през 2022 г. във връзка с преодоляване последиците на пазара на труда вследствие от пандемията COVID-19 за шест месеца</t>
  </si>
  <si>
    <t>За финансова подкрепа в областта на културата и изкуствата</t>
  </si>
  <si>
    <t>За финансова подкрепа на държавните културни институти в областта на културното и аудио-визуалното наследство и на музеите и художествените галерии с регионален характер чрез увеличаване с до 50 на сто на стойностните показатели на стандартите за тяхното финансиране, включително за възнагражденията на персонала</t>
  </si>
  <si>
    <t>10.4.</t>
  </si>
  <si>
    <t>За финансова подкрепа в областта на сценичните изкуства</t>
  </si>
  <si>
    <t>10.5.</t>
  </si>
  <si>
    <t>За финансова подкрепа на библиотеките с регионален характер чрез увеличаване на стойностния показател на стандарта за тяхното финансиране, включително за възнагражденията на персонала</t>
  </si>
  <si>
    <t>10.6.</t>
  </si>
  <si>
    <t>За финансова подкрепа на 50 общински музея, финансирани от бюджетите на общините, като средствата се разпределят по предложение на Националното сдружение на общините в Република България, съгласувано с министъра на културата</t>
  </si>
  <si>
    <t>За подкрепа за българските общности, организации и инициативи на българите в чужбина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</si>
  <si>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 т.ч. 1 000,0 хил. лв. за Тараклийския държавен университет „Григорий Цамблак“, Република Молдова</t>
  </si>
  <si>
    <t>11.3.</t>
  </si>
  <si>
    <t>За откриване на консулски представителства на Република България</t>
  </si>
  <si>
    <t>За еднократна подкрепа, свързана с производството на микроземеделски производители</t>
  </si>
  <si>
    <t>12.2.</t>
  </si>
  <si>
    <t>За осигуряване на ликвидност на земеделските стопани по Временната рамка във връзка с военните действия в Украйна и за подкрепа на свиневъдите и птицевъдите за хуманно отношение към животните</t>
  </si>
  <si>
    <t>12.3.</t>
  </si>
  <si>
    <t>За осигуряване на подкрепа на земеделските стопани по национални мерки за компенсации на повишените цени на енергоносители, фуражи, препарати за растителна защита, горива и торове</t>
  </si>
  <si>
    <t>13.2.</t>
  </si>
  <si>
    <t>За Столична община – вътрешноградски транспорт</t>
  </si>
  <si>
    <t>13.3.</t>
  </si>
  <si>
    <t>За превоз на пътници по нерентабилни автобусни линии във вътрешноградския транспорт и транспорта в планински и други райони</t>
  </si>
  <si>
    <t>13.4.</t>
  </si>
  <si>
    <t>За превоз на пътници по междуселищни автобусни линии извън тези по § 4, ал. 1 и 2 от Заключителните разпоредби на Закона за автомобилните превози</t>
  </si>
  <si>
    <t>14.</t>
  </si>
  <si>
    <t>ОБЛАСТ РЕГИОНАЛНА ПОЛИТИКА</t>
  </si>
  <si>
    <t>14.1.</t>
  </si>
  <si>
    <t>За капиталови разходи на общините чрез увеличение на целевата субсидия за капиталови разходи, разпределена по общини съгласно механизма за определяне на основните бюджетни взаимоотношения между централния бюджет и бюджетите на общините под формата на субсидии за 2022 г. в частта на бюджетното взаимоотношение С4, съгласно приложението към чл. 51</t>
  </si>
  <si>
    <t>14.2.</t>
  </si>
  <si>
    <t>За увеличение на трудовите възнаграждения на служителите в делегираната от държавата дейност „Общинска администрация“ чрез увеличаване на стандартите за финансиране на заплатите на служителите в общинската администрация</t>
  </si>
  <si>
    <t>15.</t>
  </si>
  <si>
    <t>ОБЛАСТ ВЪТРЕШЕН РЕД И СИГУРНОСТ</t>
  </si>
  <si>
    <t>15.1.</t>
  </si>
  <si>
    <t>За изграждане на комуникационна и информационна система в Държавна агенция „Национална сигурност“ за обмен на класифицирана информация в реално време</t>
  </si>
  <si>
    <t>15.2.</t>
  </si>
  <si>
    <t>За обезпечаване на Държавна агенция „Национална сигурност“ с кадрови ресурс за изпълнение на дейности, свързани с изграждане, поддръжка и развитие на комуникационни и информационни системи, проучване, разработване и внедряване на нови информационни технологии, системи и стандарти за законно прихващане, на технически и комуникационни съоръжения и средства и др.</t>
  </si>
  <si>
    <t>16.</t>
  </si>
  <si>
    <t>ОБЛАСТ ВЕРОИЗПОВЕДАНИЯ</t>
  </si>
  <si>
    <t>16.1.</t>
  </si>
  <si>
    <t>За източноправославното вероизповедание – на Българската православна църква – Българска патриаршия</t>
  </si>
  <si>
    <t>16.2.</t>
  </si>
  <si>
    <t>За мюсюлманското вероизповедание – на Мюсюлманското изповедание</t>
  </si>
  <si>
    <t>16.3.</t>
  </si>
  <si>
    <t>За ремонт и реставрация на Богословския факултет в гр. София</t>
  </si>
  <si>
    <t>16.4.</t>
  </si>
  <si>
    <t>За ремонт на Зографски манастир</t>
  </si>
  <si>
    <t>16.5.</t>
  </si>
  <si>
    <t>За проектиране и изграждане на православен християнски храм в Република Кипър</t>
  </si>
  <si>
    <t xml:space="preserve">чл. 15а от Закона за мерките и действията по време на извънредното положение,  Закон за държавния бюджет на РБългария за 2022г., Закон за бюджета на НЗОК за 2022г, ПМС №76/2022 г., ПМС №128/2022 г., 
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</si>
</sst>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3"/>
    </xf>
    <xf numFmtId="49" fontId="3" fillId="0" borderId="19" xfId="0" applyNumberFormat="1" applyFont="1" applyFill="1" applyBorder="1" applyAlignment="1" applyProtection="1" quotePrefix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3"/>
      <protection/>
    </xf>
    <xf numFmtId="0" fontId="61" fillId="0" borderId="27" xfId="0" applyNumberFormat="1" applyFont="1" applyFill="1" applyBorder="1" applyAlignment="1" applyProtection="1">
      <alignment wrapText="1"/>
      <protection/>
    </xf>
    <xf numFmtId="3" fontId="61" fillId="0" borderId="19" xfId="0" applyNumberFormat="1" applyFont="1" applyFill="1" applyBorder="1" applyAlignment="1" applyProtection="1">
      <alignment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114</v>
      </c>
      <c r="C1" s="11"/>
    </row>
    <row r="2" spans="1:3" ht="24" customHeight="1">
      <c r="A2" s="79" t="s">
        <v>63</v>
      </c>
      <c r="B2" s="80"/>
      <c r="C2" s="81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/>
      <c r="B4" s="12">
        <v>44562</v>
      </c>
      <c r="C4" s="12">
        <v>44865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17</v>
      </c>
      <c r="B7" s="73" t="s">
        <v>112</v>
      </c>
      <c r="C7" s="73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0</v>
      </c>
      <c r="C9" s="25">
        <f>'Ведомствени разходи'!C9+'Администрирани разходи'!C9+'ПРБ неприлагащи прогр. бюджет'!C9</f>
        <v>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942120</v>
      </c>
      <c r="C15" s="26">
        <f>'Ведомствени разходи'!C15+'Администрирани разходи'!C15+'ПРБ неприлагащи прогр. бюджет'!C15</f>
        <v>942120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211010280</v>
      </c>
      <c r="C17" s="26">
        <f>'Ведомствени разходи'!C17+'Администрирани разходи'!C17+'ПРБ неприлагащи прогр. бюджет'!C17</f>
        <v>202835669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211952400</v>
      </c>
      <c r="C24" s="28">
        <f>+C8+C12+C13+C15+C17+C18+C19+C20+C21</f>
        <v>203777789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>
        <f>IF(ISBLANK(ОБЩО!A4),"",ОБЩО!A4)</f>
      </c>
      <c r="B4" s="57">
        <f>IF(ISBLANK(ОБЩО!B4),"",ОБЩО!B4)</f>
        <v>44562</v>
      </c>
      <c r="C4" s="57">
        <f>IF(ISBLANK(ОБЩО!C4),"",ОБЩО!C4)</f>
        <v>44865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19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>
        <f>IF(ISBLANK(ОБЩО!A4),"",ОБЩО!A4)</f>
      </c>
      <c r="B4" s="57">
        <f>IF(ISBLANK(ОБЩО!B4),"",ОБЩО!B4)</f>
        <v>44562</v>
      </c>
      <c r="C4" s="57">
        <f>IF(ISBLANK(ОБЩО!C4),"",ОБЩО!C4)</f>
        <v>44865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20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8" sqref="C1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>
        <f>IF(ISBLANK(ОБЩО!A4),"",ОБЩО!A4)</f>
      </c>
      <c r="B4" s="57">
        <f>IF(ISBLANK(ОБЩО!B4),"",ОБЩО!B4)</f>
        <v>44562</v>
      </c>
      <c r="C4" s="57">
        <f>IF(ISBLANK(ОБЩО!C4),"",ОБЩО!C4)</f>
        <v>44865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22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>
        <v>942120</v>
      </c>
      <c r="C15" s="30">
        <v>942120</v>
      </c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>
        <v>211010280</v>
      </c>
      <c r="C17" s="30">
        <v>202835669</v>
      </c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211952400</v>
      </c>
      <c r="C24" s="28">
        <f>+C8+C12+C13+C15+C17+C18+C19+C20+C21</f>
        <v>203777789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94"/>
  <sheetViews>
    <sheetView tabSelected="1" zoomScalePageLayoutView="0" workbookViewId="0" topLeftCell="A1">
      <pane xSplit="3" ySplit="8" topLeftCell="D3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30" sqref="J30"/>
    </sheetView>
  </sheetViews>
  <sheetFormatPr defaultColWidth="9.140625" defaultRowHeight="15"/>
  <cols>
    <col min="1" max="1" width="3.42187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80" t="str">
        <f>ОБЩО!A2</f>
        <v>ОТЧЕТ ЗА ИЗВЪРШЕНИТЕ РАЗХОДИ ПО ЧЛ. 1, АЛ. 5 ОТ ЗДБРБ ЗА 2022 ГОДИНА</v>
      </c>
      <c r="D2" s="80"/>
      <c r="E2" s="80"/>
      <c r="F2" s="81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>
        <f>IF(ISBLANK(ОБЩО!A4),"",ОБЩО!A4)</f>
      </c>
      <c r="D4" s="52"/>
      <c r="E4" s="57">
        <f>IF(ISBLANK(ОБЩО!B4),"",ОБЩО!B4)</f>
        <v>44562</v>
      </c>
      <c r="F4" s="57">
        <f>IF(ISBLANK(ОБЩО!C4),"",ОБЩО!C4)</f>
        <v>44865</v>
      </c>
    </row>
    <row r="5" spans="1:6" ht="16.5" thickBot="1">
      <c r="A5" s="34">
        <v>1</v>
      </c>
      <c r="B5" s="51"/>
      <c r="C5" s="68" t="s">
        <v>60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111</v>
      </c>
    </row>
    <row r="7" spans="1:6" ht="42.75" customHeight="1">
      <c r="A7" s="34">
        <v>1</v>
      </c>
      <c r="B7" s="15" t="s">
        <v>110</v>
      </c>
      <c r="C7" s="15" t="s">
        <v>26</v>
      </c>
      <c r="D7" s="23" t="s">
        <v>24</v>
      </c>
      <c r="E7" s="23" t="s">
        <v>112</v>
      </c>
      <c r="F7" s="43" t="s">
        <v>113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SUBTOTAL(9,E11:E92)-SUM(E49:E51)</f>
        <v>211952400</v>
      </c>
      <c r="F9" s="22">
        <f>SUBTOTAL(9,F11:F92)-SUM(F49:F51)</f>
        <v>203777788.81999996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0.18000003695487976</v>
      </c>
    </row>
    <row r="11" spans="1:6" ht="15.75">
      <c r="A11" s="34">
        <f aca="true" t="shared" si="0" ref="A11:A92">IF(ABS(MAX(E11:F11))+ABS(MIN(E11:F11))=0,0,1)</f>
        <v>0</v>
      </c>
      <c r="B11" s="62" t="s">
        <v>65</v>
      </c>
      <c r="C11" s="46" t="s">
        <v>27</v>
      </c>
      <c r="D11" s="49"/>
      <c r="E11" s="47">
        <f>SUBTOTAL(9,E12:E14)</f>
        <v>0</v>
      </c>
      <c r="F11" s="47">
        <f>SUBTOTAL(9,F12:F14)</f>
        <v>0</v>
      </c>
    </row>
    <row r="12" spans="1:6" ht="31.5">
      <c r="A12" s="34">
        <f t="shared" si="0"/>
        <v>0</v>
      </c>
      <c r="B12" s="63" t="s">
        <v>64</v>
      </c>
      <c r="C12" s="44" t="s">
        <v>28</v>
      </c>
      <c r="D12" s="41"/>
      <c r="E12" s="33"/>
      <c r="F12" s="33"/>
    </row>
    <row r="13" spans="1:6" ht="94.5">
      <c r="A13" s="34">
        <f>IF(ABS(MAX(E13:F13))+ABS(MIN(E13:F13))=0,0,1)</f>
        <v>0</v>
      </c>
      <c r="B13" s="64" t="s">
        <v>66</v>
      </c>
      <c r="C13" s="44" t="s">
        <v>115</v>
      </c>
      <c r="D13" s="41"/>
      <c r="E13" s="33"/>
      <c r="F13" s="33"/>
    </row>
    <row r="14" spans="1:6" ht="63">
      <c r="A14" s="34">
        <f t="shared" si="0"/>
        <v>0</v>
      </c>
      <c r="B14" s="64" t="s">
        <v>116</v>
      </c>
      <c r="C14" s="44" t="s">
        <v>117</v>
      </c>
      <c r="D14" s="41"/>
      <c r="E14" s="33"/>
      <c r="F14" s="33"/>
    </row>
    <row r="15" spans="1:6" ht="15.75">
      <c r="A15" s="34">
        <f t="shared" si="0"/>
        <v>0</v>
      </c>
      <c r="B15" s="65" t="s">
        <v>67</v>
      </c>
      <c r="C15" s="48" t="s">
        <v>29</v>
      </c>
      <c r="D15" s="49"/>
      <c r="E15" s="47">
        <f>SUBTOTAL(9,E16:E28)</f>
        <v>0</v>
      </c>
      <c r="F15" s="47">
        <f>SUBTOTAL(9,F16:F28)</f>
        <v>0</v>
      </c>
    </row>
    <row r="16" spans="1:6" ht="15.75">
      <c r="A16" s="34">
        <f t="shared" si="0"/>
        <v>0</v>
      </c>
      <c r="B16" s="64" t="s">
        <v>68</v>
      </c>
      <c r="C16" s="44" t="s">
        <v>118</v>
      </c>
      <c r="D16" s="41"/>
      <c r="E16" s="33"/>
      <c r="F16" s="33"/>
    </row>
    <row r="17" spans="1:6" ht="47.25">
      <c r="A17" s="34">
        <f t="shared" si="0"/>
        <v>0</v>
      </c>
      <c r="B17" s="64" t="s">
        <v>69</v>
      </c>
      <c r="C17" s="44" t="s">
        <v>30</v>
      </c>
      <c r="D17" s="41"/>
      <c r="E17" s="33"/>
      <c r="F17" s="33"/>
    </row>
    <row r="18" spans="1:6" ht="15.75">
      <c r="A18" s="34">
        <f t="shared" si="0"/>
        <v>0</v>
      </c>
      <c r="B18" s="64" t="s">
        <v>70</v>
      </c>
      <c r="C18" s="44" t="s">
        <v>31</v>
      </c>
      <c r="D18" s="41"/>
      <c r="E18" s="33"/>
      <c r="F18" s="33"/>
    </row>
    <row r="19" spans="1:6" ht="31.5">
      <c r="A19" s="34">
        <f t="shared" si="0"/>
        <v>0</v>
      </c>
      <c r="B19" s="64" t="s">
        <v>71</v>
      </c>
      <c r="C19" s="44" t="s">
        <v>32</v>
      </c>
      <c r="D19" s="41"/>
      <c r="E19" s="33"/>
      <c r="F19" s="33"/>
    </row>
    <row r="20" spans="1:6" ht="63">
      <c r="A20" s="34">
        <f t="shared" si="0"/>
        <v>0</v>
      </c>
      <c r="B20" s="64" t="s">
        <v>72</v>
      </c>
      <c r="C20" s="44" t="s">
        <v>33</v>
      </c>
      <c r="D20" s="41"/>
      <c r="E20" s="33"/>
      <c r="F20" s="33"/>
    </row>
    <row r="21" spans="1:6" ht="15.75">
      <c r="A21" s="34">
        <f t="shared" si="0"/>
        <v>0</v>
      </c>
      <c r="B21" s="64" t="s">
        <v>73</v>
      </c>
      <c r="C21" s="44" t="s">
        <v>34</v>
      </c>
      <c r="D21" s="41"/>
      <c r="E21" s="33"/>
      <c r="F21" s="33"/>
    </row>
    <row r="22" spans="1:6" ht="31.5">
      <c r="A22" s="34">
        <f t="shared" si="0"/>
        <v>0</v>
      </c>
      <c r="B22" s="64" t="s">
        <v>74</v>
      </c>
      <c r="C22" s="44" t="s">
        <v>61</v>
      </c>
      <c r="D22" s="41"/>
      <c r="E22" s="33"/>
      <c r="F22" s="33"/>
    </row>
    <row r="23" spans="1:6" ht="63">
      <c r="A23" s="34">
        <f t="shared" si="0"/>
        <v>0</v>
      </c>
      <c r="B23" s="64" t="s">
        <v>75</v>
      </c>
      <c r="C23" s="44" t="s">
        <v>35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76</v>
      </c>
      <c r="C24" s="44" t="s">
        <v>36</v>
      </c>
      <c r="D24" s="41"/>
      <c r="E24" s="33"/>
      <c r="F24" s="33"/>
    </row>
    <row r="25" spans="1:6" ht="78.75">
      <c r="A25" s="34">
        <f>IF(ABS(MAX(E25:F25))+ABS(MIN(E25:F25))=0,0,1)</f>
        <v>0</v>
      </c>
      <c r="B25" s="64" t="s">
        <v>119</v>
      </c>
      <c r="C25" s="44" t="s">
        <v>120</v>
      </c>
      <c r="D25" s="41"/>
      <c r="E25" s="33"/>
      <c r="F25" s="33"/>
    </row>
    <row r="26" spans="1:6" ht="78.75">
      <c r="A26" s="34">
        <f>IF(ABS(MAX(E26:F26))+ABS(MIN(E26:F26))=0,0,1)</f>
        <v>0</v>
      </c>
      <c r="B26" s="64" t="s">
        <v>121</v>
      </c>
      <c r="C26" s="44" t="s">
        <v>122</v>
      </c>
      <c r="D26" s="41"/>
      <c r="E26" s="33"/>
      <c r="F26" s="33"/>
    </row>
    <row r="27" spans="1:6" ht="15.75">
      <c r="A27" s="34">
        <f>IF(ABS(MAX(E27:F27))+ABS(MIN(E27:F27))=0,0,1)</f>
        <v>0</v>
      </c>
      <c r="B27" s="64" t="s">
        <v>123</v>
      </c>
      <c r="C27" s="44" t="s">
        <v>124</v>
      </c>
      <c r="D27" s="41"/>
      <c r="E27" s="33"/>
      <c r="F27" s="33"/>
    </row>
    <row r="28" spans="1:6" ht="15.75">
      <c r="A28" s="34">
        <f t="shared" si="0"/>
        <v>0</v>
      </c>
      <c r="B28" s="64" t="s">
        <v>125</v>
      </c>
      <c r="C28" s="44" t="s">
        <v>126</v>
      </c>
      <c r="D28" s="41"/>
      <c r="E28" s="33"/>
      <c r="F28" s="33"/>
    </row>
    <row r="29" spans="1:6" ht="15.75">
      <c r="A29" s="34">
        <f t="shared" si="0"/>
        <v>1</v>
      </c>
      <c r="B29" s="65" t="s">
        <v>77</v>
      </c>
      <c r="C29" s="48" t="s">
        <v>37</v>
      </c>
      <c r="D29" s="49"/>
      <c r="E29" s="47">
        <f>SUBTOTAL(9,E30:E37)</f>
        <v>211952400</v>
      </c>
      <c r="F29" s="47">
        <f>SUBTOTAL(9,F30:F37)</f>
        <v>203777788.81999996</v>
      </c>
    </row>
    <row r="30" spans="1:6" ht="126">
      <c r="A30" s="34">
        <f t="shared" si="0"/>
        <v>1</v>
      </c>
      <c r="B30" s="64" t="s">
        <v>78</v>
      </c>
      <c r="C30" s="44" t="s">
        <v>62</v>
      </c>
      <c r="D30" s="41" t="s">
        <v>195</v>
      </c>
      <c r="E30" s="33">
        <v>211952400</v>
      </c>
      <c r="F30" s="33">
        <v>203777788.81999996</v>
      </c>
    </row>
    <row r="31" spans="1:6" ht="47.25">
      <c r="A31" s="34">
        <f t="shared" si="0"/>
        <v>0</v>
      </c>
      <c r="B31" s="64" t="s">
        <v>82</v>
      </c>
      <c r="C31" s="44" t="s">
        <v>38</v>
      </c>
      <c r="D31" s="41"/>
      <c r="E31" s="33"/>
      <c r="F31" s="33"/>
    </row>
    <row r="32" spans="1:6" ht="15.75">
      <c r="A32" s="34">
        <f t="shared" si="0"/>
        <v>0</v>
      </c>
      <c r="B32" s="64" t="s">
        <v>79</v>
      </c>
      <c r="C32" s="44" t="s">
        <v>39</v>
      </c>
      <c r="D32" s="41"/>
      <c r="E32" s="33"/>
      <c r="F32" s="33"/>
    </row>
    <row r="33" spans="1:6" ht="15.75">
      <c r="A33" s="34">
        <f t="shared" si="0"/>
        <v>0</v>
      </c>
      <c r="B33" s="64" t="s">
        <v>80</v>
      </c>
      <c r="C33" s="44" t="s">
        <v>40</v>
      </c>
      <c r="D33" s="41"/>
      <c r="E33" s="33"/>
      <c r="F33" s="33"/>
    </row>
    <row r="34" spans="1:6" ht="63">
      <c r="A34" s="34">
        <f>IF(ABS(MAX(E34:F34))+ABS(MIN(E34:F34))=0,0,1)</f>
        <v>0</v>
      </c>
      <c r="B34" s="64" t="s">
        <v>81</v>
      </c>
      <c r="C34" s="44" t="s">
        <v>41</v>
      </c>
      <c r="D34" s="41"/>
      <c r="E34" s="33"/>
      <c r="F34" s="33"/>
    </row>
    <row r="35" spans="1:6" ht="141.75">
      <c r="A35" s="34">
        <f>IF(ABS(MAX(E35:F35))+ABS(MIN(E35:F35))=0,0,1)</f>
        <v>0</v>
      </c>
      <c r="B35" s="64" t="s">
        <v>127</v>
      </c>
      <c r="C35" s="44" t="s">
        <v>128</v>
      </c>
      <c r="D35" s="41"/>
      <c r="E35" s="33"/>
      <c r="F35" s="33"/>
    </row>
    <row r="36" spans="1:6" ht="78.75">
      <c r="A36" s="34">
        <f>IF(ABS(MAX(E36:F36))+ABS(MIN(E36:F36))=0,0,1)</f>
        <v>0</v>
      </c>
      <c r="B36" s="64" t="s">
        <v>129</v>
      </c>
      <c r="C36" s="44" t="s">
        <v>130</v>
      </c>
      <c r="D36" s="41"/>
      <c r="E36" s="33"/>
      <c r="F36" s="33"/>
    </row>
    <row r="37" spans="1:6" ht="47.25">
      <c r="A37" s="34">
        <f t="shared" si="0"/>
        <v>0</v>
      </c>
      <c r="B37" s="64" t="s">
        <v>131</v>
      </c>
      <c r="C37" s="44" t="s">
        <v>132</v>
      </c>
      <c r="D37" s="41"/>
      <c r="E37" s="33"/>
      <c r="F37" s="33"/>
    </row>
    <row r="38" spans="1:6" ht="15.75">
      <c r="A38" s="34">
        <f t="shared" si="0"/>
        <v>0</v>
      </c>
      <c r="B38" s="65" t="s">
        <v>83</v>
      </c>
      <c r="C38" s="48" t="s">
        <v>42</v>
      </c>
      <c r="D38" s="49"/>
      <c r="E38" s="47">
        <f>SUBTOTAL(9,E39:E42)</f>
        <v>0</v>
      </c>
      <c r="F38" s="47">
        <f>SUBTOTAL(9,F39:F42)</f>
        <v>0</v>
      </c>
    </row>
    <row r="39" spans="1:6" ht="63">
      <c r="A39" s="34">
        <f t="shared" si="0"/>
        <v>0</v>
      </c>
      <c r="B39" s="64" t="s">
        <v>84</v>
      </c>
      <c r="C39" s="45" t="s">
        <v>133</v>
      </c>
      <c r="D39" s="41"/>
      <c r="E39" s="33"/>
      <c r="F39" s="33"/>
    </row>
    <row r="40" spans="1:6" ht="78.75">
      <c r="A40" s="34">
        <f t="shared" si="0"/>
        <v>0</v>
      </c>
      <c r="B40" s="64" t="s">
        <v>85</v>
      </c>
      <c r="C40" s="44" t="s">
        <v>43</v>
      </c>
      <c r="D40" s="41"/>
      <c r="E40" s="33"/>
      <c r="F40" s="33"/>
    </row>
    <row r="41" spans="1:6" ht="31.5">
      <c r="A41" s="34">
        <f>IF(ABS(MAX(E41:F41))+ABS(MIN(E41:F41))=0,0,1)</f>
        <v>0</v>
      </c>
      <c r="B41" s="64" t="s">
        <v>86</v>
      </c>
      <c r="C41" s="44" t="s">
        <v>44</v>
      </c>
      <c r="D41" s="41"/>
      <c r="E41" s="33"/>
      <c r="F41" s="33"/>
    </row>
    <row r="42" spans="1:6" ht="31.5">
      <c r="A42" s="34">
        <f t="shared" si="0"/>
        <v>0</v>
      </c>
      <c r="B42" s="64" t="s">
        <v>134</v>
      </c>
      <c r="C42" s="44" t="s">
        <v>135</v>
      </c>
      <c r="D42" s="41"/>
      <c r="E42" s="33"/>
      <c r="F42" s="33"/>
    </row>
    <row r="43" spans="1:6" ht="15.75">
      <c r="A43" s="34">
        <f t="shared" si="0"/>
        <v>0</v>
      </c>
      <c r="B43" s="65" t="s">
        <v>87</v>
      </c>
      <c r="C43" s="48" t="s">
        <v>45</v>
      </c>
      <c r="D43" s="49"/>
      <c r="E43" s="47">
        <f>SUBTOTAL(9,E44:E44)</f>
        <v>0</v>
      </c>
      <c r="F43" s="47">
        <f>SUBTOTAL(9,F44:F44)</f>
        <v>0</v>
      </c>
    </row>
    <row r="44" spans="1:6" ht="47.25">
      <c r="A44" s="34">
        <f t="shared" si="0"/>
        <v>0</v>
      </c>
      <c r="B44" s="64" t="s">
        <v>88</v>
      </c>
      <c r="C44" s="44" t="s">
        <v>46</v>
      </c>
      <c r="D44" s="41"/>
      <c r="E44" s="33"/>
      <c r="F44" s="33"/>
    </row>
    <row r="45" spans="1:6" ht="31.5">
      <c r="A45" s="34">
        <f t="shared" si="0"/>
        <v>0</v>
      </c>
      <c r="B45" s="65" t="s">
        <v>89</v>
      </c>
      <c r="C45" s="48" t="s">
        <v>47</v>
      </c>
      <c r="D45" s="49"/>
      <c r="E45" s="47">
        <f>SUBTOTAL(9,E46:E52)-SUM(E49:E51)</f>
        <v>0</v>
      </c>
      <c r="F45" s="47">
        <f>SUBTOTAL(9,F46:F52)-SUM(F49:F51)</f>
        <v>0</v>
      </c>
    </row>
    <row r="46" spans="1:6" ht="31.5">
      <c r="A46" s="34">
        <f t="shared" si="0"/>
        <v>0</v>
      </c>
      <c r="B46" s="64" t="s">
        <v>90</v>
      </c>
      <c r="C46" s="44" t="s">
        <v>136</v>
      </c>
      <c r="D46" s="41"/>
      <c r="E46" s="33"/>
      <c r="F46" s="33"/>
    </row>
    <row r="47" spans="1:6" ht="47.25">
      <c r="A47" s="34">
        <f>IF(ABS(MAX(E47:F47))+ABS(MIN(E47:F47))=0,0,1)</f>
        <v>0</v>
      </c>
      <c r="B47" s="64" t="s">
        <v>91</v>
      </c>
      <c r="C47" s="44" t="s">
        <v>48</v>
      </c>
      <c r="D47" s="41"/>
      <c r="E47" s="33"/>
      <c r="F47" s="33"/>
    </row>
    <row r="48" spans="1:6" ht="15.75">
      <c r="A48" s="34">
        <f>MIN(A49:A51)</f>
        <v>0</v>
      </c>
      <c r="B48" s="75"/>
      <c r="C48" s="76" t="s">
        <v>137</v>
      </c>
      <c r="D48" s="77"/>
      <c r="E48" s="78"/>
      <c r="F48" s="78"/>
    </row>
    <row r="49" spans="1:6" ht="78.75">
      <c r="A49" s="34">
        <f>IF(ABS(MAX(E49:F49))+ABS(MIN(E49:F49))=0,0,1)</f>
        <v>0</v>
      </c>
      <c r="B49" s="64" t="s">
        <v>138</v>
      </c>
      <c r="C49" s="74" t="s">
        <v>139</v>
      </c>
      <c r="D49" s="41"/>
      <c r="E49" s="33"/>
      <c r="F49" s="33"/>
    </row>
    <row r="50" spans="1:6" ht="31.5">
      <c r="A50" s="34">
        <f>IF(ABS(MAX(E50:F50))+ABS(MIN(E50:F50))=0,0,1)</f>
        <v>0</v>
      </c>
      <c r="B50" s="64" t="s">
        <v>140</v>
      </c>
      <c r="C50" s="74" t="s">
        <v>141</v>
      </c>
      <c r="D50" s="41"/>
      <c r="E50" s="33"/>
      <c r="F50" s="33"/>
    </row>
    <row r="51" spans="1:6" ht="31.5">
      <c r="A51" s="34">
        <f>IF(ABS(MAX(E51:F51))+ABS(MIN(E51:F51))=0,0,1)</f>
        <v>0</v>
      </c>
      <c r="B51" s="64" t="s">
        <v>142</v>
      </c>
      <c r="C51" s="74" t="s">
        <v>143</v>
      </c>
      <c r="D51" s="41"/>
      <c r="E51" s="33"/>
      <c r="F51" s="33"/>
    </row>
    <row r="52" spans="1:6" ht="31.5">
      <c r="A52" s="34">
        <f t="shared" si="0"/>
        <v>0</v>
      </c>
      <c r="B52" s="64" t="s">
        <v>144</v>
      </c>
      <c r="C52" s="44" t="s">
        <v>145</v>
      </c>
      <c r="D52" s="41"/>
      <c r="E52" s="33"/>
      <c r="F52" s="33"/>
    </row>
    <row r="53" spans="1:6" ht="15.75">
      <c r="A53" s="34">
        <f t="shared" si="0"/>
        <v>0</v>
      </c>
      <c r="B53" s="65" t="s">
        <v>92</v>
      </c>
      <c r="C53" s="48" t="s">
        <v>49</v>
      </c>
      <c r="D53" s="49"/>
      <c r="E53" s="47">
        <f>SUBTOTAL(9,E54:E55)</f>
        <v>0</v>
      </c>
      <c r="F53" s="47">
        <f>SUBTOTAL(9,F54:F55)</f>
        <v>0</v>
      </c>
    </row>
    <row r="54" spans="1:6" ht="47.25">
      <c r="A54" s="34">
        <f t="shared" si="0"/>
        <v>0</v>
      </c>
      <c r="B54" s="64" t="s">
        <v>93</v>
      </c>
      <c r="C54" s="44" t="s">
        <v>50</v>
      </c>
      <c r="D54" s="41"/>
      <c r="E54" s="33"/>
      <c r="F54" s="33"/>
    </row>
    <row r="55" spans="1:6" ht="47.25">
      <c r="A55" s="34">
        <f t="shared" si="0"/>
        <v>0</v>
      </c>
      <c r="B55" s="64" t="s">
        <v>94</v>
      </c>
      <c r="C55" s="44" t="s">
        <v>146</v>
      </c>
      <c r="D55" s="41"/>
      <c r="E55" s="33"/>
      <c r="F55" s="33"/>
    </row>
    <row r="56" spans="1:6" ht="15.75">
      <c r="A56" s="34">
        <f t="shared" si="0"/>
        <v>0</v>
      </c>
      <c r="B56" s="65" t="s">
        <v>95</v>
      </c>
      <c r="C56" s="48" t="s">
        <v>51</v>
      </c>
      <c r="D56" s="49"/>
      <c r="E56" s="47">
        <f>SUBTOTAL(9,E57:E57)</f>
        <v>0</v>
      </c>
      <c r="F56" s="47">
        <f>SUBTOTAL(9,F57:F57)</f>
        <v>0</v>
      </c>
    </row>
    <row r="57" spans="1:6" ht="31.5">
      <c r="A57" s="34">
        <f t="shared" si="0"/>
        <v>0</v>
      </c>
      <c r="B57" s="64" t="s">
        <v>96</v>
      </c>
      <c r="C57" s="44" t="s">
        <v>52</v>
      </c>
      <c r="D57" s="41"/>
      <c r="E57" s="33"/>
      <c r="F57" s="33"/>
    </row>
    <row r="58" spans="1:6" ht="15.75">
      <c r="A58" s="34">
        <f t="shared" si="0"/>
        <v>0</v>
      </c>
      <c r="B58" s="65" t="s">
        <v>97</v>
      </c>
      <c r="C58" s="48" t="s">
        <v>53</v>
      </c>
      <c r="D58" s="49"/>
      <c r="E58" s="47">
        <f>SUBTOTAL(9,E59:E59)</f>
        <v>0</v>
      </c>
      <c r="F58" s="47">
        <f>SUBTOTAL(9,F59:F59)</f>
        <v>0</v>
      </c>
    </row>
    <row r="59" spans="1:6" ht="63">
      <c r="A59" s="34">
        <f t="shared" si="0"/>
        <v>0</v>
      </c>
      <c r="B59" s="64" t="s">
        <v>98</v>
      </c>
      <c r="C59" s="45" t="s">
        <v>147</v>
      </c>
      <c r="D59" s="41"/>
      <c r="E59" s="33"/>
      <c r="F59" s="33"/>
    </row>
    <row r="60" spans="1:6" ht="15.75">
      <c r="A60" s="34">
        <f t="shared" si="0"/>
        <v>0</v>
      </c>
      <c r="B60" s="65" t="s">
        <v>99</v>
      </c>
      <c r="C60" s="48" t="s">
        <v>54</v>
      </c>
      <c r="D60" s="49"/>
      <c r="E60" s="47">
        <f>SUBTOTAL(9,E61:E66)</f>
        <v>0</v>
      </c>
      <c r="F60" s="47">
        <f>SUBTOTAL(9,F61:F66)</f>
        <v>0</v>
      </c>
    </row>
    <row r="61" spans="1:6" ht="15.75">
      <c r="A61" s="34">
        <f t="shared" si="0"/>
        <v>0</v>
      </c>
      <c r="B61" s="64" t="s">
        <v>100</v>
      </c>
      <c r="C61" s="44" t="s">
        <v>148</v>
      </c>
      <c r="D61" s="41"/>
      <c r="E61" s="33"/>
      <c r="F61" s="33"/>
    </row>
    <row r="62" spans="1:6" ht="78.75">
      <c r="A62" s="34">
        <f t="shared" si="0"/>
        <v>0</v>
      </c>
      <c r="B62" s="64" t="s">
        <v>101</v>
      </c>
      <c r="C62" s="44" t="s">
        <v>149</v>
      </c>
      <c r="D62" s="41"/>
      <c r="E62" s="33"/>
      <c r="F62" s="33"/>
    </row>
    <row r="63" spans="1:6" ht="15.75">
      <c r="A63" s="34">
        <f>IF(ABS(MAX(E63:F63))+ABS(MIN(E63:F63))=0,0,1)</f>
        <v>0</v>
      </c>
      <c r="B63" s="64" t="s">
        <v>102</v>
      </c>
      <c r="C63" s="44" t="s">
        <v>55</v>
      </c>
      <c r="D63" s="41"/>
      <c r="E63" s="33"/>
      <c r="F63" s="33"/>
    </row>
    <row r="64" spans="1:6" ht="15.75">
      <c r="A64" s="34">
        <f>IF(ABS(MAX(E64:F64))+ABS(MIN(E64:F64))=0,0,1)</f>
        <v>0</v>
      </c>
      <c r="B64" s="64" t="s">
        <v>150</v>
      </c>
      <c r="C64" s="44" t="s">
        <v>151</v>
      </c>
      <c r="D64" s="41"/>
      <c r="E64" s="33"/>
      <c r="F64" s="33"/>
    </row>
    <row r="65" spans="1:6" ht="47.25">
      <c r="A65" s="34">
        <f>IF(ABS(MAX(E65:F65))+ABS(MIN(E65:F65))=0,0,1)</f>
        <v>0</v>
      </c>
      <c r="B65" s="64" t="s">
        <v>152</v>
      </c>
      <c r="C65" s="44" t="s">
        <v>153</v>
      </c>
      <c r="D65" s="41"/>
      <c r="E65" s="33"/>
      <c r="F65" s="33"/>
    </row>
    <row r="66" spans="1:6" ht="63">
      <c r="A66" s="34">
        <f t="shared" si="0"/>
        <v>0</v>
      </c>
      <c r="B66" s="64" t="s">
        <v>154</v>
      </c>
      <c r="C66" s="44" t="s">
        <v>155</v>
      </c>
      <c r="D66" s="41"/>
      <c r="E66" s="33"/>
      <c r="F66" s="33"/>
    </row>
    <row r="67" spans="1:6" ht="15.75">
      <c r="A67" s="34">
        <f t="shared" si="0"/>
        <v>0</v>
      </c>
      <c r="B67" s="65" t="s">
        <v>103</v>
      </c>
      <c r="C67" s="48" t="s">
        <v>56</v>
      </c>
      <c r="D67" s="49"/>
      <c r="E67" s="47">
        <f>SUBTOTAL(9,E68:E70)</f>
        <v>0</v>
      </c>
      <c r="F67" s="47">
        <f>SUBTOTAL(9,F68:F70)</f>
        <v>0</v>
      </c>
    </row>
    <row r="68" spans="1:6" ht="31.5">
      <c r="A68" s="34">
        <f t="shared" si="0"/>
        <v>0</v>
      </c>
      <c r="B68" s="64" t="s">
        <v>104</v>
      </c>
      <c r="C68" s="44" t="s">
        <v>156</v>
      </c>
      <c r="D68" s="41"/>
      <c r="E68" s="33"/>
      <c r="F68" s="33"/>
    </row>
    <row r="69" spans="1:6" ht="94.5">
      <c r="A69" s="34">
        <f>IF(ABS(MAX(E69:F69))+ABS(MIN(E69:F69))=0,0,1)</f>
        <v>0</v>
      </c>
      <c r="B69" s="64" t="s">
        <v>105</v>
      </c>
      <c r="C69" s="44" t="s">
        <v>157</v>
      </c>
      <c r="D69" s="41"/>
      <c r="E69" s="33"/>
      <c r="F69" s="33"/>
    </row>
    <row r="70" spans="1:6" ht="15.75">
      <c r="A70" s="34">
        <f t="shared" si="0"/>
        <v>0</v>
      </c>
      <c r="B70" s="64" t="s">
        <v>158</v>
      </c>
      <c r="C70" s="44" t="s">
        <v>159</v>
      </c>
      <c r="D70" s="41"/>
      <c r="E70" s="33"/>
      <c r="F70" s="33"/>
    </row>
    <row r="71" spans="1:6" ht="15.75">
      <c r="A71" s="34">
        <f t="shared" si="0"/>
        <v>0</v>
      </c>
      <c r="B71" s="65" t="s">
        <v>106</v>
      </c>
      <c r="C71" s="48" t="s">
        <v>57</v>
      </c>
      <c r="D71" s="49"/>
      <c r="E71" s="47">
        <f>SUBTOTAL(9,E72:E74)</f>
        <v>0</v>
      </c>
      <c r="F71" s="47">
        <f>SUBTOTAL(9,F72:F74)</f>
        <v>0</v>
      </c>
    </row>
    <row r="72" spans="1:6" ht="31.5">
      <c r="A72" s="34">
        <f t="shared" si="0"/>
        <v>0</v>
      </c>
      <c r="B72" s="64" t="s">
        <v>107</v>
      </c>
      <c r="C72" s="44" t="s">
        <v>160</v>
      </c>
      <c r="D72" s="41"/>
      <c r="E72" s="33"/>
      <c r="F72" s="33"/>
    </row>
    <row r="73" spans="1:6" ht="47.25">
      <c r="A73" s="34">
        <f>IF(ABS(MAX(E73:F73))+ABS(MIN(E73:F73))=0,0,1)</f>
        <v>0</v>
      </c>
      <c r="B73" s="64" t="s">
        <v>161</v>
      </c>
      <c r="C73" s="44" t="s">
        <v>162</v>
      </c>
      <c r="D73" s="41"/>
      <c r="E73" s="33"/>
      <c r="F73" s="33"/>
    </row>
    <row r="74" spans="1:6" ht="47.25">
      <c r="A74" s="34">
        <f>IF(ABS(MAX(E74:F74))+ABS(MIN(E74:F74))=0,0,1)</f>
        <v>0</v>
      </c>
      <c r="B74" s="64" t="s">
        <v>163</v>
      </c>
      <c r="C74" s="44" t="s">
        <v>164</v>
      </c>
      <c r="D74" s="41"/>
      <c r="E74" s="33"/>
      <c r="F74" s="33"/>
    </row>
    <row r="75" spans="1:6" ht="15.75">
      <c r="A75" s="34">
        <f t="shared" si="0"/>
        <v>0</v>
      </c>
      <c r="B75" s="65" t="s">
        <v>108</v>
      </c>
      <c r="C75" s="48" t="s">
        <v>58</v>
      </c>
      <c r="D75" s="49"/>
      <c r="E75" s="47">
        <f>SUBTOTAL(9,E76:E79)</f>
        <v>0</v>
      </c>
      <c r="F75" s="47">
        <f>SUBTOTAL(9,F76:F79)</f>
        <v>0</v>
      </c>
    </row>
    <row r="76" spans="1:6" ht="15.75">
      <c r="A76" s="34">
        <f t="shared" si="0"/>
        <v>0</v>
      </c>
      <c r="B76" s="64" t="s">
        <v>109</v>
      </c>
      <c r="C76" s="44" t="s">
        <v>59</v>
      </c>
      <c r="D76" s="41"/>
      <c r="E76" s="33"/>
      <c r="F76" s="33"/>
    </row>
    <row r="77" spans="1:6" ht="15.75">
      <c r="A77" s="34">
        <f aca="true" t="shared" si="1" ref="A77:A91">IF(ABS(MAX(E77:F77))+ABS(MIN(E77:F77))=0,0,1)</f>
        <v>0</v>
      </c>
      <c r="B77" s="64" t="s">
        <v>165</v>
      </c>
      <c r="C77" s="44" t="s">
        <v>166</v>
      </c>
      <c r="D77" s="41"/>
      <c r="E77" s="33"/>
      <c r="F77" s="33"/>
    </row>
    <row r="78" spans="1:6" ht="31.5">
      <c r="A78" s="34">
        <f t="shared" si="1"/>
        <v>0</v>
      </c>
      <c r="B78" s="64" t="s">
        <v>167</v>
      </c>
      <c r="C78" s="44" t="s">
        <v>168</v>
      </c>
      <c r="D78" s="41"/>
      <c r="E78" s="33"/>
      <c r="F78" s="33"/>
    </row>
    <row r="79" spans="1:6" ht="47.25">
      <c r="A79" s="34">
        <f t="shared" si="1"/>
        <v>0</v>
      </c>
      <c r="B79" s="64" t="s">
        <v>169</v>
      </c>
      <c r="C79" s="44" t="s">
        <v>170</v>
      </c>
      <c r="D79" s="41"/>
      <c r="E79" s="33"/>
      <c r="F79" s="33"/>
    </row>
    <row r="80" spans="1:6" ht="15.75">
      <c r="A80" s="34">
        <f t="shared" si="1"/>
        <v>0</v>
      </c>
      <c r="B80" s="65" t="s">
        <v>171</v>
      </c>
      <c r="C80" s="48" t="s">
        <v>172</v>
      </c>
      <c r="D80" s="49"/>
      <c r="E80" s="47">
        <f>SUBTOTAL(9,E81:E82)</f>
        <v>0</v>
      </c>
      <c r="F80" s="47">
        <f>SUBTOTAL(9,F81:F82)</f>
        <v>0</v>
      </c>
    </row>
    <row r="81" spans="1:6" ht="94.5">
      <c r="A81" s="34">
        <f t="shared" si="1"/>
        <v>0</v>
      </c>
      <c r="B81" s="64" t="s">
        <v>173</v>
      </c>
      <c r="C81" s="44" t="s">
        <v>174</v>
      </c>
      <c r="D81" s="41"/>
      <c r="E81" s="33"/>
      <c r="F81" s="33"/>
    </row>
    <row r="82" spans="1:6" ht="63">
      <c r="A82" s="34">
        <f t="shared" si="1"/>
        <v>0</v>
      </c>
      <c r="B82" s="64" t="s">
        <v>175</v>
      </c>
      <c r="C82" s="44" t="s">
        <v>176</v>
      </c>
      <c r="D82" s="41"/>
      <c r="E82" s="33"/>
      <c r="F82" s="33"/>
    </row>
    <row r="83" spans="1:6" ht="15.75">
      <c r="A83" s="34">
        <f t="shared" si="1"/>
        <v>0</v>
      </c>
      <c r="B83" s="65" t="s">
        <v>177</v>
      </c>
      <c r="C83" s="48" t="s">
        <v>178</v>
      </c>
      <c r="D83" s="49"/>
      <c r="E83" s="47">
        <f>SUBTOTAL(9,E84:E85)</f>
        <v>0</v>
      </c>
      <c r="F83" s="47">
        <f>SUBTOTAL(9,F84:F85)</f>
        <v>0</v>
      </c>
    </row>
    <row r="84" spans="1:6" ht="47.25">
      <c r="A84" s="34">
        <f t="shared" si="1"/>
        <v>0</v>
      </c>
      <c r="B84" s="64" t="s">
        <v>179</v>
      </c>
      <c r="C84" s="44" t="s">
        <v>180</v>
      </c>
      <c r="D84" s="41"/>
      <c r="E84" s="33"/>
      <c r="F84" s="33"/>
    </row>
    <row r="85" spans="1:6" ht="94.5">
      <c r="A85" s="34">
        <f t="shared" si="1"/>
        <v>0</v>
      </c>
      <c r="B85" s="64" t="s">
        <v>181</v>
      </c>
      <c r="C85" s="44" t="s">
        <v>182</v>
      </c>
      <c r="D85" s="41"/>
      <c r="E85" s="33"/>
      <c r="F85" s="33"/>
    </row>
    <row r="86" spans="1:6" ht="15.75">
      <c r="A86" s="34">
        <f t="shared" si="1"/>
        <v>0</v>
      </c>
      <c r="B86" s="65" t="s">
        <v>183</v>
      </c>
      <c r="C86" s="48" t="s">
        <v>184</v>
      </c>
      <c r="D86" s="49"/>
      <c r="E86" s="47">
        <f>SUBTOTAL(9,E87:E91)</f>
        <v>0</v>
      </c>
      <c r="F86" s="47">
        <f>SUBTOTAL(9,F87:F91)</f>
        <v>0</v>
      </c>
    </row>
    <row r="87" spans="1:6" ht="31.5">
      <c r="A87" s="34">
        <f t="shared" si="1"/>
        <v>0</v>
      </c>
      <c r="B87" s="64" t="s">
        <v>185</v>
      </c>
      <c r="C87" s="44" t="s">
        <v>186</v>
      </c>
      <c r="D87" s="41"/>
      <c r="E87" s="33"/>
      <c r="F87" s="33"/>
    </row>
    <row r="88" spans="1:6" ht="15.75">
      <c r="A88" s="34">
        <f t="shared" si="1"/>
        <v>0</v>
      </c>
      <c r="B88" s="64" t="s">
        <v>187</v>
      </c>
      <c r="C88" s="44" t="s">
        <v>188</v>
      </c>
      <c r="D88" s="41"/>
      <c r="E88" s="33"/>
      <c r="F88" s="33"/>
    </row>
    <row r="89" spans="1:6" ht="15.75">
      <c r="A89" s="34">
        <f t="shared" si="1"/>
        <v>0</v>
      </c>
      <c r="B89" s="64" t="s">
        <v>189</v>
      </c>
      <c r="C89" s="44" t="s">
        <v>190</v>
      </c>
      <c r="D89" s="41"/>
      <c r="E89" s="33"/>
      <c r="F89" s="33"/>
    </row>
    <row r="90" spans="1:6" ht="15.75">
      <c r="A90" s="34">
        <f t="shared" si="1"/>
        <v>0</v>
      </c>
      <c r="B90" s="64" t="s">
        <v>191</v>
      </c>
      <c r="C90" s="44" t="s">
        <v>192</v>
      </c>
      <c r="D90" s="41"/>
      <c r="E90" s="33"/>
      <c r="F90" s="33"/>
    </row>
    <row r="91" spans="1:6" ht="31.5">
      <c r="A91" s="34">
        <f t="shared" si="1"/>
        <v>0</v>
      </c>
      <c r="B91" s="64" t="s">
        <v>193</v>
      </c>
      <c r="C91" s="44" t="s">
        <v>194</v>
      </c>
      <c r="D91" s="41"/>
      <c r="E91" s="33"/>
      <c r="F91" s="33"/>
    </row>
    <row r="92" spans="1:6" s="2" customFormat="1" ht="16.5" thickBot="1">
      <c r="A92" s="34">
        <f t="shared" si="0"/>
        <v>0</v>
      </c>
      <c r="B92" s="61"/>
      <c r="C92" s="58"/>
      <c r="D92" s="59"/>
      <c r="E92" s="60"/>
      <c r="F92" s="60"/>
    </row>
    <row r="93" ht="15">
      <c r="A93" s="34">
        <v>1</v>
      </c>
    </row>
    <row r="94" spans="1:3" ht="47.25">
      <c r="A94" s="34">
        <v>1</v>
      </c>
      <c r="B94" s="35"/>
      <c r="C94" s="35" t="s">
        <v>25</v>
      </c>
    </row>
  </sheetData>
  <sheetProtection sheet="1"/>
  <autoFilter ref="A1:A9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Силвия Кюркчиева</cp:lastModifiedBy>
  <cp:lastPrinted>2022-07-08T07:18:38Z</cp:lastPrinted>
  <dcterms:created xsi:type="dcterms:W3CDTF">2020-04-28T14:17:25Z</dcterms:created>
  <dcterms:modified xsi:type="dcterms:W3CDTF">2022-11-09T09:23:57Z</dcterms:modified>
  <cp:category/>
  <cp:version/>
  <cp:contentType/>
  <cp:contentStatus/>
</cp:coreProperties>
</file>